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defaultThemeVersion="166925"/>
  <xr:revisionPtr revIDLastSave="0" documentId="8_{1B443685-4C9D-45F9-928C-B5FE81B71471}" xr6:coauthVersionLast="47" xr6:coauthVersionMax="47" xr10:uidLastSave="{00000000-0000-0000-0000-000000000000}"/>
  <bookViews>
    <workbookView xWindow="-108" yWindow="-108" windowWidth="30936" windowHeight="16776" xr2:uid="{7C5F267D-596A-4884-A3E7-FD68732E1CA1}"/>
  </bookViews>
  <sheets>
    <sheet name="Rekensysteem" sheetId="1" r:id="rId1"/>
    <sheet name="Opzoeklijst" sheetId="2" r:id="rId2"/>
    <sheet name="Uitleg - defenitie" sheetId="4" r:id="rId3"/>
    <sheet name="Regio" sheetId="6"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1" l="1"/>
  <c r="H7" i="1"/>
  <c r="K4" i="1"/>
  <c r="K25" i="1" l="1"/>
  <c r="K23" i="1"/>
  <c r="K21" i="1"/>
  <c r="E30" i="1" l="1"/>
  <c r="K16" i="1"/>
  <c r="K14" i="1"/>
  <c r="K12" i="1"/>
  <c r="K10" i="1"/>
  <c r="K8" i="1"/>
  <c r="K6" i="1"/>
  <c r="H11" i="1"/>
  <c r="K26" i="1"/>
  <c r="D20" i="1"/>
  <c r="E24" i="1"/>
  <c r="D24" i="1"/>
  <c r="C24" i="1"/>
  <c r="E25" i="1"/>
  <c r="D25" i="1"/>
  <c r="C25" i="1"/>
  <c r="D21" i="1"/>
  <c r="C21" i="1"/>
  <c r="I22" i="1"/>
  <c r="H22" i="1"/>
  <c r="G22" i="1"/>
  <c r="F22" i="1"/>
  <c r="E22" i="1"/>
  <c r="D22" i="1"/>
  <c r="C22" i="1"/>
  <c r="I23" i="1"/>
  <c r="H23" i="1"/>
  <c r="G23" i="1"/>
  <c r="F23" i="1"/>
  <c r="E23" i="1"/>
  <c r="D23" i="1"/>
  <c r="C23" i="1"/>
  <c r="C15" i="1"/>
  <c r="G4" i="1"/>
  <c r="F9" i="1"/>
  <c r="F8" i="1"/>
  <c r="G5" i="1"/>
  <c r="K17" i="1" l="1"/>
  <c r="C34" i="1" s="1"/>
  <c r="C32" i="1" l="1"/>
  <c r="D34" i="1"/>
  <c r="E34" i="1" s="1"/>
  <c r="J8" i="1"/>
  <c r="I8" i="1"/>
  <c r="H8" i="1"/>
  <c r="G8" i="1"/>
  <c r="E8" i="1"/>
  <c r="D8" i="1"/>
  <c r="C8" i="1"/>
  <c r="J7" i="1"/>
  <c r="I7" i="1"/>
  <c r="G7" i="1"/>
  <c r="F7" i="1"/>
  <c r="E7" i="1"/>
  <c r="D7" i="1"/>
  <c r="C7" i="1"/>
  <c r="J14" i="1"/>
  <c r="I14" i="1"/>
  <c r="H14" i="1"/>
  <c r="G14" i="1"/>
  <c r="F14" i="1"/>
  <c r="E14" i="1"/>
  <c r="D14" i="1"/>
  <c r="C14" i="1"/>
  <c r="J13" i="1"/>
  <c r="I13" i="1"/>
  <c r="H13" i="1"/>
  <c r="G13" i="1"/>
  <c r="F13" i="1"/>
  <c r="E13" i="1"/>
  <c r="D13" i="1"/>
  <c r="C13" i="1"/>
  <c r="J12" i="1"/>
  <c r="I12" i="1"/>
  <c r="H12" i="1"/>
  <c r="G12" i="1"/>
  <c r="F12" i="1"/>
  <c r="E12" i="1"/>
  <c r="D12" i="1"/>
  <c r="C12" i="1"/>
  <c r="J11" i="1"/>
  <c r="I11" i="1"/>
  <c r="G11" i="1"/>
  <c r="F11" i="1"/>
  <c r="E11" i="1"/>
  <c r="D11" i="1"/>
  <c r="C11" i="1"/>
  <c r="J10" i="1"/>
  <c r="I10" i="1"/>
  <c r="H10" i="1"/>
  <c r="G10" i="1"/>
  <c r="F10" i="1"/>
  <c r="E10" i="1"/>
  <c r="D10" i="1"/>
  <c r="C10" i="1"/>
  <c r="J9" i="1"/>
  <c r="I9" i="1"/>
  <c r="H9" i="1"/>
  <c r="G9" i="1"/>
  <c r="E9" i="1"/>
  <c r="D9" i="1"/>
  <c r="C9" i="1"/>
  <c r="J6" i="1"/>
  <c r="I6" i="1"/>
  <c r="H6" i="1"/>
  <c r="F6" i="1"/>
  <c r="E6" i="1"/>
  <c r="D6" i="1"/>
  <c r="C6" i="1"/>
  <c r="J5" i="1"/>
  <c r="I5" i="1"/>
  <c r="H5" i="1"/>
  <c r="F5" i="1"/>
  <c r="E5" i="1"/>
  <c r="D5" i="1"/>
  <c r="C5" i="1"/>
  <c r="J4" i="1"/>
  <c r="C4" i="1"/>
  <c r="J3" i="1"/>
  <c r="C3" i="1"/>
  <c r="D32" i="1" l="1"/>
  <c r="E32" i="1" s="1"/>
  <c r="E33" i="1" s="1"/>
  <c r="E35" i="1" l="1"/>
</calcChain>
</file>

<file path=xl/sharedStrings.xml><?xml version="1.0" encoding="utf-8"?>
<sst xmlns="http://schemas.openxmlformats.org/spreadsheetml/2006/main" count="189" uniqueCount="105">
  <si>
    <t>Basis voorwaarden</t>
  </si>
  <si>
    <t>Score tabel (Basis voorwaarden +)</t>
  </si>
  <si>
    <t>Score</t>
  </si>
  <si>
    <t xml:space="preserve">Herkomst bron </t>
  </si>
  <si>
    <t>Privacy - Slaapkamer</t>
  </si>
  <si>
    <t>kies hieronder een waarde:</t>
  </si>
  <si>
    <t># personen per slaapkamer</t>
  </si>
  <si>
    <t>.</t>
  </si>
  <si>
    <t>SNF</t>
  </si>
  <si>
    <t>Privacy - w.c.</t>
  </si>
  <si>
    <t># personen per w.c.</t>
  </si>
  <si>
    <t>Privacy - keuken</t>
  </si>
  <si>
    <t># personen per keuken</t>
  </si>
  <si>
    <t>Privacy - douche</t>
  </si>
  <si>
    <t># personen per douche</t>
  </si>
  <si>
    <t>Woonruimte - GBO</t>
  </si>
  <si>
    <t># m2 GBO</t>
  </si>
  <si>
    <t>&gt;18</t>
  </si>
  <si>
    <t>Woonruimte - Slaapvertrek</t>
  </si>
  <si>
    <t># m2 slaapvertrek/persoon</t>
  </si>
  <si>
    <t>EXTRA</t>
  </si>
  <si>
    <t># WIFI</t>
  </si>
  <si>
    <t>ja</t>
  </si>
  <si>
    <t>Ja</t>
  </si>
  <si>
    <t>Nee</t>
  </si>
  <si>
    <t>ja/nee</t>
  </si>
  <si>
    <t>Basis bedrag:</t>
  </si>
  <si>
    <t>Subtotaal (Harde voorwaarden):</t>
  </si>
  <si>
    <t>Score tabel (Extra kwaliteitsnormen)</t>
  </si>
  <si>
    <t># beheer (minimaal 40 uur aanwezig en werkzaam op locatie)</t>
  </si>
  <si>
    <t xml:space="preserve"> &gt; 40 uur werkzaam op locatie </t>
  </si>
  <si>
    <t>Energielabel</t>
  </si>
  <si>
    <t>A</t>
  </si>
  <si>
    <t>www.energielabel.nl</t>
  </si>
  <si>
    <t>Regio locatie</t>
  </si>
  <si>
    <t>Regio 1</t>
  </si>
  <si>
    <t xml:space="preserve">www.nvm.nl/wonen/marktinformatie/huurmarkt/ </t>
  </si>
  <si>
    <t>Het puntentotaal van "extra kwaliteitsnormen" wordt gemaximaliseerd op puntentotaal  "basisvoorwaarden"</t>
  </si>
  <si>
    <t>Subtotaal (Extra voorwaarden):</t>
  </si>
  <si>
    <t xml:space="preserve">Prijzen inclusief </t>
  </si>
  <si>
    <t xml:space="preserve">Prijzen exclusief </t>
  </si>
  <si>
    <t>Basis bedrag per punt</t>
  </si>
  <si>
    <t>Toeslag</t>
  </si>
  <si>
    <t>incl.btw</t>
  </si>
  <si>
    <t xml:space="preserve">Water </t>
  </si>
  <si>
    <t>beddengoed</t>
  </si>
  <si>
    <t>(opstal) verzekering</t>
  </si>
  <si>
    <t xml:space="preserve">Lokale heffingen </t>
  </si>
  <si>
    <t>Basis Bedrag SNF Norm</t>
  </si>
  <si>
    <t xml:space="preserve">Stroom </t>
  </si>
  <si>
    <t xml:space="preserve">incheck </t>
  </si>
  <si>
    <t xml:space="preserve">Eten </t>
  </si>
  <si>
    <t xml:space="preserve">gas </t>
  </si>
  <si>
    <t xml:space="preserve">uitcheck </t>
  </si>
  <si>
    <t xml:space="preserve">drinken </t>
  </si>
  <si>
    <t>Score Harde voorwaarden</t>
  </si>
  <si>
    <t>Subtotaal</t>
  </si>
  <si>
    <t xml:space="preserve">Score Extra voorwaarden </t>
  </si>
  <si>
    <t>Totaal</t>
  </si>
  <si>
    <t>Score: # personen per slaapkamer</t>
  </si>
  <si>
    <t>Score: # personen per w.c.</t>
  </si>
  <si>
    <t>Score: # personen per keuken</t>
  </si>
  <si>
    <t>Score: # personen per douche</t>
  </si>
  <si>
    <t>Score: # m2 GBO</t>
  </si>
  <si>
    <t>Score: # m2 slaapvertrek/persoon</t>
  </si>
  <si>
    <t>Score: # WIFI</t>
  </si>
  <si>
    <t>nee</t>
  </si>
  <si>
    <t>Studio 2</t>
  </si>
  <si>
    <t>Aanvullende voorwaarden</t>
  </si>
  <si>
    <t># beheer (mate van aanwezigheid/bereikbaarheid</t>
  </si>
  <si>
    <t>Score: # beheer (mate van aanwezigheid/bereikbaarheid</t>
  </si>
  <si>
    <t xml:space="preserve">Energie label </t>
  </si>
  <si>
    <t xml:space="preserve">Score Energielabel </t>
  </si>
  <si>
    <t>Regio Locatie</t>
  </si>
  <si>
    <t>Score Regio</t>
  </si>
  <si>
    <t>Provincies</t>
  </si>
  <si>
    <t>Noord-Holland, Zuid-Holland, Utrecht</t>
  </si>
  <si>
    <t xml:space="preserve">&lt; 40 uur werkzaam op locatie </t>
  </si>
  <si>
    <t>B</t>
  </si>
  <si>
    <t>Regio 2</t>
  </si>
  <si>
    <t>Groningen, Noord-Branbant, Gelderland, Flevoland, Zeeland</t>
  </si>
  <si>
    <t>C</t>
  </si>
  <si>
    <t>Regio 3</t>
  </si>
  <si>
    <t>Limburg, Overijsel, Drenthe,Friesland</t>
  </si>
  <si>
    <t>D</t>
  </si>
  <si>
    <t>E</t>
  </si>
  <si>
    <t>F</t>
  </si>
  <si>
    <t>G</t>
  </si>
  <si>
    <t xml:space="preserve">Categorie </t>
  </si>
  <si>
    <t>Omschrijving</t>
  </si>
  <si>
    <t xml:space="preserve">Defenitie </t>
  </si>
  <si>
    <t>Privacy - studio</t>
  </si>
  <si>
    <t>Een Studio  betekent dat er maximaal 2 personen, die er zelf voor kiezen om gezamenlijk te wonen, verblijven in een afsluitbare ruimte waarbij ze eigen douce/wc gelegenheid hebben en een keuken voor eigen gebruik hebben</t>
  </si>
  <si>
    <t>definitie snf</t>
  </si>
  <si>
    <t># beheer</t>
  </si>
  <si>
    <t>De beheerder dient minimaal 40 uur werkzaam te zijn op de locatie. 
Definitie Beheer is iemand vanuit het uitzendbureau of huisvester toegewezen is voor de betreffende locatie en verantwoordelijk is voor het welzijn van de bewoners. Zij zorgen voor de informatievoorziening en regelen de communicatie met de omgeving. Tevens fungeren zij als centraal aanspreekpunt voor zwoel de bewoner als omwonenden en andere stakeholders.</t>
  </si>
  <si>
    <t>conform de leveringsvoorwaarden van de betreffende internetprovider</t>
  </si>
  <si>
    <t># energielabel</t>
  </si>
  <si>
    <t>Het energielabel van een huis kan een indicatie geven van de kwaliteit ervan.
Een beter energielabel kan het wooncomfort verhogen om verschillende redenen:
1.	Verbeterde isolatie: Een woning met een beter energielabel heeft over het algemeen betere isolatie, wat resulteert in minder warmteverlies in de winter en minder warmtewinst in de zomer. Dit zorgt voor een gelijkmatigere binnentemperatuur en vermindert de behoefte aan verwarming of koeling, wat resulteert in een comfortabelere leefomgeving.
2.	Tocht en koudeplekken: Goede isolatie helpt ook om tocht en koudeplekken in een woning te verminderen, waardoor het algemene comfort wordt verbeterd.
3.	Ventilatie: Een beter energielabel omvat meestal ook verbeterde ventilatievoorzieningen. Goede ventilatie is essentieel voor het handhaven van een gezond binnenklimaat door de luchtkwaliteit te verbeteren en vochtproblemen te voorkomen. Een comfortabel binnenklimaat met voldoende frisse lucht draagt bij aan het algemene welzijn en comfort van de bewoners.
4.	Energie-efficiëntie.
Over het algemeen draagt een beter energielabel bij aan een gezonder binnenklimaat, wat het wooncomfort aanzienlijk kan verbeteren. Een energielabel D geeft aan dat een gebouw of woning een gemiddelde energie-efficiëntie heeft daarom is er in ons voorstel voor gekozen om energielabel D als uitgangspunt te kiezen.
Bron ( www.energielabel.nl )</t>
  </si>
  <si>
    <t># Regio van de Huisvesting</t>
  </si>
  <si>
    <t>De regio conform waar een locatie in valt conform de kaar in het tabblad regio: 
R1-Noord-Holland, Zuid-Holland, Utrecht
R2-Groningen, Noord-Brabant, Gelderland, Flevoland, Zeeland
R3-Limburg;Overijsel,Drenthe,Friesland 
Deze informatie is van https://www.nvm.nl/wonen/marktinformatie/huurmarkt/  
Gemiddelde huurprijs per m² (eerste kwartaal 2023) per provincie en gemeente (Huurprijs boven de liberalisatiegrens)</t>
  </si>
  <si>
    <t>Regio</t>
  </si>
  <si>
    <t>*) Bron NVM.nl (https://www.nvm.nl/wonen/marktinformatie/huurmarkt/)</t>
  </si>
  <si>
    <t xml:space="preserve">Omschrijving </t>
  </si>
  <si>
    <t>De regio conform waar een locatie in valt conform de kaart : 
R1-Noord-Holland, Zuid-Holland, Utrecht
R2-Groningen, Noord-Brabant, Gelderland, Flevoland, Zeeland
R3-Limburg;Overijsel,Drenthe,Friesland 
Deze informatie is van https://www.nvm.nl/wonen/marktinformatie/huurmarkt/  
Gemiddelde huurprijs per m² (eerste kwartaal 2023) per provincie en gemeente (Huurprijs boven de liberalisatiegrens)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</si>
</sst>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b/>
      <sz val="18"/>
      <color theme="1"/>
      <name val="Calibri"/>
      <family val="2"/>
      <scheme val="minor"/>
    </font>
    <font>
      <u val="singleAccounting"/>
      <sz val="11"/>
      <color theme="1"/>
      <name val="Calibri"/>
      <family val="2"/>
      <scheme val="minor"/>
    </font>
    <font>
      <b/>
      <u val="singleAccounting"/>
      <sz val="11"/>
      <color theme="1"/>
      <name val="Calibri"/>
      <family val="2"/>
      <scheme val="minor"/>
    </font>
    <font>
      <sz val="8"/>
      <name val="Calibri"/>
      <family val="2"/>
      <scheme val="minor"/>
    </font>
    <font>
      <u/>
      <sz val="11"/>
      <color theme="10"/>
      <name val="Calibri"/>
      <family val="2"/>
      <scheme val="minor"/>
    </font>
    <font>
      <sz val="11"/>
      <name val="Calibri"/>
      <family val="2"/>
      <scheme val="minor"/>
    </font>
    <font>
      <sz val="16"/>
      <color theme="1"/>
      <name val="Calibri"/>
      <family val="2"/>
      <scheme val="minor"/>
    </font>
    <font>
      <b/>
      <u val="singleAccounting"/>
      <sz val="14"/>
      <color theme="1"/>
      <name val="Calibri"/>
      <family val="2"/>
      <scheme val="minor"/>
    </font>
    <font>
      <b/>
      <sz val="12"/>
      <color theme="1"/>
      <name val="Calibri"/>
      <family val="2"/>
      <scheme val="minor"/>
    </font>
  </fonts>
  <fills count="13">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rgb="FFFFC000"/>
        <bgColor indexed="64"/>
      </patternFill>
    </fill>
    <fill>
      <patternFill patternType="solid">
        <fgColor theme="0"/>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s>
  <cellStyleXfs count="5">
    <xf numFmtId="0" fontId="0" fillId="0" borderId="0"/>
    <xf numFmtId="44" fontId="1" fillId="0" borderId="0" applyFont="0" applyFill="0" applyBorder="0" applyAlignment="0" applyProtection="0"/>
    <xf numFmtId="44" fontId="1" fillId="0" borderId="0" applyFont="0" applyFill="0" applyBorder="0" applyAlignment="0" applyProtection="0"/>
    <xf numFmtId="0" fontId="8" fillId="0" borderId="0" applyNumberFormat="0" applyFill="0" applyBorder="0" applyAlignment="0" applyProtection="0"/>
    <xf numFmtId="9" fontId="1" fillId="0" borderId="0" applyFont="0" applyFill="0" applyBorder="0" applyAlignment="0" applyProtection="0"/>
  </cellStyleXfs>
  <cellXfs count="152">
    <xf numFmtId="0" fontId="0" fillId="0" borderId="0" xfId="0"/>
    <xf numFmtId="0" fontId="0" fillId="0" borderId="0" xfId="0" applyAlignment="1">
      <alignment wrapText="1"/>
    </xf>
    <xf numFmtId="0" fontId="0" fillId="0" borderId="4" xfId="0" applyBorder="1" applyAlignment="1">
      <alignment wrapText="1"/>
    </xf>
    <xf numFmtId="0" fontId="0" fillId="0" borderId="5" xfId="0" applyBorder="1" applyAlignment="1">
      <alignment wrapText="1"/>
    </xf>
    <xf numFmtId="0" fontId="0" fillId="0" borderId="13" xfId="0" applyBorder="1" applyAlignment="1">
      <alignment wrapText="1"/>
    </xf>
    <xf numFmtId="0" fontId="0" fillId="0" borderId="6" xfId="0" applyBorder="1" applyAlignment="1">
      <alignment horizontal="right" wrapText="1"/>
    </xf>
    <xf numFmtId="0" fontId="0" fillId="0" borderId="8" xfId="0" applyBorder="1" applyAlignment="1">
      <alignment horizontal="right" wrapText="1"/>
    </xf>
    <xf numFmtId="0" fontId="2" fillId="4" borderId="15" xfId="0" applyFont="1" applyFill="1" applyBorder="1" applyAlignment="1">
      <alignment wrapText="1"/>
    </xf>
    <xf numFmtId="0" fontId="2" fillId="4" borderId="16" xfId="0" applyFont="1" applyFill="1" applyBorder="1" applyAlignment="1">
      <alignment wrapText="1"/>
    </xf>
    <xf numFmtId="0" fontId="2" fillId="4" borderId="9" xfId="0" applyFont="1" applyFill="1" applyBorder="1" applyAlignment="1">
      <alignment wrapText="1"/>
    </xf>
    <xf numFmtId="0" fontId="0" fillId="0" borderId="10" xfId="0" applyBorder="1" applyAlignment="1">
      <alignment wrapText="1"/>
    </xf>
    <xf numFmtId="0" fontId="0" fillId="0" borderId="12" xfId="0" applyBorder="1" applyAlignment="1">
      <alignment wrapText="1"/>
    </xf>
    <xf numFmtId="0" fontId="0" fillId="0" borderId="6" xfId="0" applyBorder="1" applyAlignment="1">
      <alignment wrapText="1"/>
    </xf>
    <xf numFmtId="0" fontId="0" fillId="0" borderId="8" xfId="0" applyBorder="1" applyAlignment="1">
      <alignment wrapText="1"/>
    </xf>
    <xf numFmtId="0" fontId="0" fillId="0" borderId="22" xfId="0" applyBorder="1" applyAlignment="1">
      <alignment wrapText="1"/>
    </xf>
    <xf numFmtId="0" fontId="0" fillId="0" borderId="14" xfId="0" applyBorder="1" applyAlignment="1">
      <alignment wrapText="1"/>
    </xf>
    <xf numFmtId="0" fontId="2" fillId="4" borderId="30" xfId="0" applyFont="1" applyFill="1" applyBorder="1" applyAlignment="1">
      <alignment wrapText="1"/>
    </xf>
    <xf numFmtId="0" fontId="2" fillId="4" borderId="3" xfId="0" applyFont="1" applyFill="1" applyBorder="1" applyAlignment="1">
      <alignment wrapText="1"/>
    </xf>
    <xf numFmtId="0" fontId="4" fillId="0" borderId="0" xfId="0" applyFont="1"/>
    <xf numFmtId="0" fontId="0" fillId="0" borderId="0" xfId="0" applyAlignment="1">
      <alignment horizontal="center" wrapText="1"/>
    </xf>
    <xf numFmtId="0" fontId="0" fillId="4" borderId="7" xfId="0" applyFill="1" applyBorder="1" applyAlignment="1" applyProtection="1">
      <alignment horizontal="center"/>
      <protection locked="0"/>
    </xf>
    <xf numFmtId="17" fontId="0" fillId="0" borderId="0" xfId="0" applyNumberFormat="1" applyAlignment="1">
      <alignment horizontal="center" wrapText="1"/>
    </xf>
    <xf numFmtId="0" fontId="0" fillId="0" borderId="36" xfId="0" applyBorder="1" applyAlignment="1">
      <alignment wrapText="1"/>
    </xf>
    <xf numFmtId="0" fontId="0" fillId="0" borderId="36" xfId="0" applyBorder="1" applyAlignment="1" applyProtection="1">
      <alignment wrapText="1"/>
      <protection locked="0"/>
    </xf>
    <xf numFmtId="0" fontId="2" fillId="0" borderId="0" xfId="0" applyFont="1"/>
    <xf numFmtId="0" fontId="0" fillId="0" borderId="18" xfId="0" applyBorder="1" applyAlignment="1">
      <alignment wrapText="1"/>
    </xf>
    <xf numFmtId="0" fontId="0" fillId="0" borderId="4" xfId="0" applyBorder="1" applyAlignment="1">
      <alignment horizontal="right" wrapText="1"/>
    </xf>
    <xf numFmtId="0" fontId="0" fillId="0" borderId="36" xfId="0" applyBorder="1" applyAlignment="1">
      <alignment vertical="top" wrapText="1"/>
    </xf>
    <xf numFmtId="0" fontId="2" fillId="7" borderId="36" xfId="0" applyFont="1" applyFill="1" applyBorder="1" applyAlignment="1">
      <alignment wrapText="1"/>
    </xf>
    <xf numFmtId="2" fontId="0" fillId="0" borderId="0" xfId="0" applyNumberFormat="1"/>
    <xf numFmtId="0" fontId="2" fillId="8" borderId="17" xfId="0" applyFont="1" applyFill="1" applyBorder="1" applyAlignment="1">
      <alignment wrapText="1"/>
    </xf>
    <xf numFmtId="0" fontId="2" fillId="8" borderId="9" xfId="0" applyFont="1" applyFill="1" applyBorder="1" applyAlignment="1">
      <alignment wrapText="1"/>
    </xf>
    <xf numFmtId="0" fontId="2" fillId="8" borderId="32" xfId="0" applyFont="1" applyFill="1" applyBorder="1" applyAlignment="1">
      <alignment wrapText="1"/>
    </xf>
    <xf numFmtId="0" fontId="0" fillId="9" borderId="6" xfId="0" applyFill="1" applyBorder="1" applyAlignment="1" applyProtection="1">
      <alignment wrapText="1"/>
      <protection locked="0"/>
    </xf>
    <xf numFmtId="44" fontId="0" fillId="0" borderId="9" xfId="1" applyFont="1" applyFill="1" applyBorder="1" applyAlignment="1" applyProtection="1">
      <alignment horizontal="center" wrapText="1"/>
    </xf>
    <xf numFmtId="1" fontId="0" fillId="0" borderId="0" xfId="0" applyNumberFormat="1" applyAlignment="1">
      <alignment horizontal="left"/>
    </xf>
    <xf numFmtId="0" fontId="0" fillId="2" borderId="15" xfId="0" applyFill="1" applyBorder="1" applyAlignment="1">
      <alignment horizontal="center" wrapText="1"/>
    </xf>
    <xf numFmtId="44" fontId="0" fillId="2" borderId="40" xfId="0" applyNumberFormat="1" applyFill="1" applyBorder="1" applyAlignment="1">
      <alignment horizontal="center" wrapText="1"/>
    </xf>
    <xf numFmtId="0" fontId="0" fillId="0" borderId="4" xfId="0" applyBorder="1" applyAlignment="1">
      <alignment horizontal="center" wrapText="1"/>
    </xf>
    <xf numFmtId="0" fontId="0" fillId="0" borderId="36" xfId="0" applyBorder="1" applyAlignment="1">
      <alignment horizontal="center" wrapText="1"/>
    </xf>
    <xf numFmtId="0" fontId="0" fillId="0" borderId="5" xfId="0" applyBorder="1" applyAlignment="1">
      <alignment horizontal="center" wrapText="1"/>
    </xf>
    <xf numFmtId="0" fontId="0" fillId="10" borderId="29" xfId="0" applyFill="1"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8" xfId="0" applyBorder="1" applyAlignment="1">
      <alignment horizontal="center" wrapText="1"/>
    </xf>
    <xf numFmtId="0" fontId="0" fillId="2" borderId="9" xfId="0" applyFill="1" applyBorder="1" applyAlignment="1">
      <alignment horizontal="left" wrapText="1"/>
    </xf>
    <xf numFmtId="0" fontId="2" fillId="2" borderId="15" xfId="0" applyFont="1" applyFill="1" applyBorder="1" applyAlignment="1">
      <alignment horizontal="center" wrapText="1"/>
    </xf>
    <xf numFmtId="0" fontId="2" fillId="2" borderId="40" xfId="0" applyFont="1" applyFill="1" applyBorder="1" applyAlignment="1">
      <alignment horizontal="center" wrapText="1"/>
    </xf>
    <xf numFmtId="0" fontId="2" fillId="2" borderId="17" xfId="0" applyFont="1" applyFill="1" applyBorder="1" applyAlignment="1">
      <alignment horizontal="center" wrapText="1"/>
    </xf>
    <xf numFmtId="0" fontId="2" fillId="2" borderId="9" xfId="0" applyFont="1" applyFill="1" applyBorder="1" applyAlignment="1">
      <alignment horizontal="center" wrapText="1"/>
    </xf>
    <xf numFmtId="0" fontId="0" fillId="0" borderId="36" xfId="0" applyBorder="1" applyAlignment="1">
      <alignment horizontal="center" vertical="center" wrapText="1"/>
    </xf>
    <xf numFmtId="0" fontId="2" fillId="0" borderId="21" xfId="0" applyFont="1" applyBorder="1" applyAlignment="1">
      <alignment horizontal="right"/>
    </xf>
    <xf numFmtId="0" fontId="8" fillId="0" borderId="23" xfId="3" applyBorder="1" applyAlignment="1" applyProtection="1">
      <alignment wrapText="1"/>
    </xf>
    <xf numFmtId="0" fontId="2" fillId="2" borderId="10" xfId="0" applyFont="1" applyFill="1" applyBorder="1" applyAlignment="1">
      <alignment wrapText="1"/>
    </xf>
    <xf numFmtId="0" fontId="2" fillId="2" borderId="19" xfId="0" applyFont="1" applyFill="1" applyBorder="1" applyAlignment="1">
      <alignment horizontal="center" wrapText="1"/>
    </xf>
    <xf numFmtId="0" fontId="8" fillId="0" borderId="29" xfId="3" applyBorder="1" applyAlignment="1" applyProtection="1">
      <alignment wrapText="1"/>
    </xf>
    <xf numFmtId="0" fontId="0" fillId="0" borderId="29" xfId="0" applyBorder="1" applyAlignment="1">
      <alignment wrapText="1"/>
    </xf>
    <xf numFmtId="0" fontId="0" fillId="0" borderId="0" xfId="0" applyAlignment="1">
      <alignment horizontal="center"/>
    </xf>
    <xf numFmtId="0" fontId="4" fillId="5" borderId="31" xfId="0" applyFont="1" applyFill="1" applyBorder="1" applyAlignment="1">
      <alignment horizontal="center" wrapText="1"/>
    </xf>
    <xf numFmtId="0" fontId="4" fillId="2" borderId="19" xfId="0" applyFont="1" applyFill="1" applyBorder="1" applyAlignment="1">
      <alignment horizontal="left" vertical="top" wrapText="1"/>
    </xf>
    <xf numFmtId="0" fontId="2" fillId="2" borderId="11" xfId="0" applyFont="1" applyFill="1" applyBorder="1" applyAlignment="1">
      <alignment wrapText="1"/>
    </xf>
    <xf numFmtId="0" fontId="2" fillId="2" borderId="22" xfId="0" applyFont="1" applyFill="1" applyBorder="1" applyAlignment="1">
      <alignment horizontal="center" wrapText="1"/>
    </xf>
    <xf numFmtId="0" fontId="2" fillId="2" borderId="25" xfId="0" applyFont="1" applyFill="1" applyBorder="1" applyAlignment="1">
      <alignment wrapText="1"/>
    </xf>
    <xf numFmtId="0" fontId="0" fillId="0" borderId="42" xfId="0" applyBorder="1" applyAlignment="1">
      <alignment wrapText="1"/>
    </xf>
    <xf numFmtId="0" fontId="2" fillId="2" borderId="26" xfId="0" applyFont="1" applyFill="1" applyBorder="1" applyAlignment="1">
      <alignment wrapText="1"/>
    </xf>
    <xf numFmtId="0" fontId="0" fillId="0" borderId="1" xfId="0" applyBorder="1" applyAlignment="1">
      <alignment wrapText="1"/>
    </xf>
    <xf numFmtId="0" fontId="0" fillId="0" borderId="2" xfId="0" applyBorder="1" applyAlignment="1">
      <alignment wrapText="1"/>
    </xf>
    <xf numFmtId="0" fontId="4" fillId="6" borderId="31" xfId="0" applyFont="1" applyFill="1" applyBorder="1" applyAlignment="1">
      <alignment horizontal="center" wrapText="1"/>
    </xf>
    <xf numFmtId="0" fontId="0" fillId="11" borderId="5" xfId="0" applyFill="1" applyBorder="1" applyAlignment="1">
      <alignment wrapText="1"/>
    </xf>
    <xf numFmtId="0" fontId="0" fillId="11" borderId="12" xfId="0" applyFill="1" applyBorder="1" applyAlignment="1">
      <alignment wrapText="1"/>
    </xf>
    <xf numFmtId="0" fontId="0" fillId="11" borderId="37" xfId="0" applyFill="1" applyBorder="1" applyAlignment="1">
      <alignment wrapText="1"/>
    </xf>
    <xf numFmtId="0" fontId="0" fillId="0" borderId="6" xfId="0" applyBorder="1" applyAlignment="1">
      <alignment horizontal="left" wrapText="1"/>
    </xf>
    <xf numFmtId="0" fontId="0" fillId="0" borderId="0" xfId="0" applyAlignment="1">
      <alignment horizontal="left" wrapText="1"/>
    </xf>
    <xf numFmtId="0" fontId="0" fillId="0" borderId="2" xfId="0" applyBorder="1" applyAlignment="1">
      <alignment horizontal="left"/>
    </xf>
    <xf numFmtId="0" fontId="10" fillId="0" borderId="44" xfId="0" applyFont="1" applyBorder="1" applyAlignment="1">
      <alignment horizontal="left"/>
    </xf>
    <xf numFmtId="0" fontId="0" fillId="0" borderId="45" xfId="0" applyBorder="1" applyAlignment="1">
      <alignment vertical="top" wrapText="1"/>
    </xf>
    <xf numFmtId="0" fontId="0" fillId="0" borderId="45" xfId="0" applyBorder="1" applyAlignment="1">
      <alignment horizontal="center" wrapText="1"/>
    </xf>
    <xf numFmtId="0" fontId="0" fillId="0" borderId="46" xfId="0" applyBorder="1" applyAlignment="1">
      <alignment wrapText="1"/>
    </xf>
    <xf numFmtId="0" fontId="0" fillId="0" borderId="44" xfId="0" applyBorder="1" applyAlignment="1">
      <alignment wrapText="1"/>
    </xf>
    <xf numFmtId="0" fontId="2" fillId="0" borderId="45" xfId="0" applyFont="1" applyBorder="1" applyAlignment="1">
      <alignment horizontal="right"/>
    </xf>
    <xf numFmtId="0" fontId="0" fillId="0" borderId="47" xfId="0" applyBorder="1" applyAlignment="1">
      <alignment horizontal="center" wrapText="1"/>
    </xf>
    <xf numFmtId="0" fontId="2" fillId="0" borderId="44" xfId="0" applyFont="1" applyBorder="1" applyAlignment="1">
      <alignment wrapText="1"/>
    </xf>
    <xf numFmtId="0" fontId="0" fillId="0" borderId="45" xfId="0" applyBorder="1" applyAlignment="1">
      <alignment wrapText="1"/>
    </xf>
    <xf numFmtId="44" fontId="6" fillId="0" borderId="46" xfId="0" applyNumberFormat="1" applyFont="1" applyBorder="1" applyAlignment="1">
      <alignment horizontal="center" wrapText="1"/>
    </xf>
    <xf numFmtId="0" fontId="2" fillId="0" borderId="0" xfId="0" applyFont="1" applyAlignment="1">
      <alignment horizontal="center" wrapText="1"/>
    </xf>
    <xf numFmtId="0" fontId="3" fillId="0" borderId="45" xfId="0" applyFont="1" applyBorder="1" applyAlignment="1">
      <alignment horizontal="center" wrapText="1"/>
    </xf>
    <xf numFmtId="0" fontId="9" fillId="0" borderId="36" xfId="0" applyFont="1" applyBorder="1" applyAlignment="1">
      <alignment wrapText="1"/>
    </xf>
    <xf numFmtId="0" fontId="2" fillId="2" borderId="17" xfId="0" applyFont="1" applyFill="1" applyBorder="1" applyAlignment="1">
      <alignment horizontal="left" wrapText="1"/>
    </xf>
    <xf numFmtId="0" fontId="12" fillId="0" borderId="0" xfId="0" applyFont="1" applyAlignment="1">
      <alignment wrapText="1"/>
    </xf>
    <xf numFmtId="44" fontId="5" fillId="3" borderId="23" xfId="1" applyFont="1" applyFill="1" applyBorder="1" applyAlignment="1" applyProtection="1">
      <alignment horizontal="center" wrapText="1"/>
      <protection locked="0"/>
    </xf>
    <xf numFmtId="44" fontId="5" fillId="3" borderId="17" xfId="1" applyFont="1" applyFill="1" applyBorder="1" applyAlignment="1" applyProtection="1">
      <alignment wrapText="1"/>
      <protection locked="0"/>
    </xf>
    <xf numFmtId="10" fontId="0" fillId="0" borderId="0" xfId="4" applyNumberFormat="1" applyFont="1" applyAlignment="1">
      <alignment horizontal="center" wrapText="1"/>
    </xf>
    <xf numFmtId="2" fontId="0" fillId="0" borderId="0" xfId="0" applyNumberFormat="1" applyAlignment="1">
      <alignment horizontal="left" wrapText="1"/>
    </xf>
    <xf numFmtId="0" fontId="2" fillId="2" borderId="33" xfId="0" applyFont="1" applyFill="1" applyBorder="1" applyAlignment="1" applyProtection="1">
      <alignment horizontal="center" wrapText="1"/>
      <protection hidden="1"/>
    </xf>
    <xf numFmtId="0" fontId="2" fillId="2" borderId="11" xfId="0" applyFont="1" applyFill="1" applyBorder="1" applyAlignment="1" applyProtection="1">
      <alignment horizontal="center" wrapText="1"/>
      <protection hidden="1"/>
    </xf>
    <xf numFmtId="0" fontId="2" fillId="2" borderId="25" xfId="0" applyFont="1" applyFill="1" applyBorder="1" applyAlignment="1" applyProtection="1">
      <alignment horizontal="center" wrapText="1"/>
      <protection hidden="1"/>
    </xf>
    <xf numFmtId="0" fontId="2" fillId="5" borderId="5" xfId="0" applyFont="1" applyFill="1" applyBorder="1" applyAlignment="1" applyProtection="1">
      <alignment horizontal="center" wrapText="1"/>
      <protection hidden="1"/>
    </xf>
    <xf numFmtId="0" fontId="0" fillId="0" borderId="34" xfId="0" applyBorder="1" applyAlignment="1" applyProtection="1">
      <alignment horizontal="center" wrapText="1"/>
      <protection hidden="1"/>
    </xf>
    <xf numFmtId="0" fontId="0" fillId="0" borderId="7" xfId="0" applyBorder="1" applyAlignment="1" applyProtection="1">
      <alignment horizontal="center" wrapText="1"/>
      <protection hidden="1"/>
    </xf>
    <xf numFmtId="0" fontId="0" fillId="0" borderId="18" xfId="0" applyBorder="1" applyAlignment="1" applyProtection="1">
      <alignment horizontal="center" wrapText="1"/>
      <protection hidden="1"/>
    </xf>
    <xf numFmtId="0" fontId="0" fillId="5" borderId="23" xfId="0" applyFill="1" applyBorder="1" applyAlignment="1" applyProtection="1">
      <alignment horizontal="center" wrapText="1"/>
      <protection hidden="1"/>
    </xf>
    <xf numFmtId="0" fontId="2" fillId="5" borderId="19" xfId="0" applyFont="1" applyFill="1" applyBorder="1" applyAlignment="1" applyProtection="1">
      <alignment horizontal="center" wrapText="1"/>
      <protection hidden="1"/>
    </xf>
    <xf numFmtId="0" fontId="0" fillId="5" borderId="41" xfId="0" applyFill="1" applyBorder="1" applyAlignment="1" applyProtection="1">
      <alignment horizontal="center" wrapText="1"/>
      <protection hidden="1"/>
    </xf>
    <xf numFmtId="0" fontId="2" fillId="2" borderId="10" xfId="0" applyFont="1" applyFill="1" applyBorder="1" applyAlignment="1" applyProtection="1">
      <alignment horizontal="center" wrapText="1"/>
      <protection hidden="1"/>
    </xf>
    <xf numFmtId="0" fontId="2" fillId="2" borderId="12" xfId="0" applyFont="1" applyFill="1" applyBorder="1" applyAlignment="1" applyProtection="1">
      <alignment horizontal="center" wrapText="1"/>
      <protection hidden="1"/>
    </xf>
    <xf numFmtId="0" fontId="0" fillId="5" borderId="19" xfId="0" applyFill="1" applyBorder="1" applyAlignment="1" applyProtection="1">
      <alignment horizontal="center" wrapText="1"/>
      <protection hidden="1"/>
    </xf>
    <xf numFmtId="0" fontId="0" fillId="0" borderId="35" xfId="0" applyBorder="1" applyAlignment="1" applyProtection="1">
      <alignment horizontal="center" wrapText="1"/>
      <protection hidden="1"/>
    </xf>
    <xf numFmtId="0" fontId="0" fillId="0" borderId="28" xfId="0" applyBorder="1" applyAlignment="1" applyProtection="1">
      <alignment horizontal="center" wrapText="1"/>
      <protection hidden="1"/>
    </xf>
    <xf numFmtId="0" fontId="0" fillId="0" borderId="27" xfId="0" applyBorder="1" applyAlignment="1" applyProtection="1">
      <alignment horizontal="center" wrapText="1"/>
      <protection hidden="1"/>
    </xf>
    <xf numFmtId="0" fontId="0" fillId="5" borderId="24" xfId="0" applyFill="1" applyBorder="1" applyAlignment="1" applyProtection="1">
      <alignment horizontal="center" wrapText="1"/>
      <protection hidden="1"/>
    </xf>
    <xf numFmtId="0" fontId="2" fillId="5" borderId="43" xfId="0" applyFont="1" applyFill="1" applyBorder="1" applyAlignment="1" applyProtection="1">
      <alignment horizontal="center" wrapText="1"/>
      <protection hidden="1"/>
    </xf>
    <xf numFmtId="0" fontId="0" fillId="12" borderId="7" xfId="0" applyFill="1" applyBorder="1" applyAlignment="1" applyProtection="1">
      <alignment horizontal="center" wrapText="1"/>
      <protection hidden="1"/>
    </xf>
    <xf numFmtId="0" fontId="3" fillId="5" borderId="19" xfId="0" applyFont="1" applyFill="1" applyBorder="1" applyAlignment="1" applyProtection="1">
      <alignment horizontal="center" wrapText="1"/>
      <protection hidden="1"/>
    </xf>
    <xf numFmtId="0" fontId="9" fillId="0" borderId="7" xfId="0" applyFont="1" applyBorder="1" applyAlignment="1" applyProtection="1">
      <alignment horizontal="center" wrapText="1"/>
      <protection hidden="1"/>
    </xf>
    <xf numFmtId="0" fontId="3" fillId="5" borderId="17" xfId="0" applyFont="1" applyFill="1" applyBorder="1" applyAlignment="1" applyProtection="1">
      <alignment horizontal="center" wrapText="1"/>
      <protection hidden="1"/>
    </xf>
    <xf numFmtId="0" fontId="0" fillId="6" borderId="24" xfId="0" applyFill="1" applyBorder="1" applyAlignment="1" applyProtection="1">
      <alignment horizontal="center" wrapText="1"/>
      <protection hidden="1"/>
    </xf>
    <xf numFmtId="0" fontId="2" fillId="2" borderId="19" xfId="0" applyFont="1" applyFill="1" applyBorder="1" applyAlignment="1" applyProtection="1">
      <alignment horizontal="center" wrapText="1"/>
      <protection hidden="1"/>
    </xf>
    <xf numFmtId="0" fontId="0" fillId="6" borderId="29" xfId="0" applyFill="1" applyBorder="1" applyAlignment="1" applyProtection="1">
      <alignment horizontal="center" wrapText="1"/>
      <protection hidden="1"/>
    </xf>
    <xf numFmtId="0" fontId="0" fillId="6" borderId="7" xfId="0" applyFill="1" applyBorder="1" applyAlignment="1" applyProtection="1">
      <alignment horizontal="center" wrapText="1"/>
      <protection hidden="1"/>
    </xf>
    <xf numFmtId="0" fontId="3" fillId="5" borderId="24" xfId="0" applyFont="1" applyFill="1" applyBorder="1" applyAlignment="1" applyProtection="1">
      <alignment horizontal="center" wrapText="1"/>
      <protection hidden="1"/>
    </xf>
    <xf numFmtId="1" fontId="0" fillId="0" borderId="7" xfId="0" applyNumberFormat="1" applyBorder="1" applyAlignment="1" applyProtection="1">
      <alignment horizontal="center" wrapText="1"/>
      <protection hidden="1"/>
    </xf>
    <xf numFmtId="0" fontId="3" fillId="5" borderId="23" xfId="0" applyFont="1" applyFill="1" applyBorder="1" applyAlignment="1" applyProtection="1">
      <alignment horizontal="center" wrapText="1"/>
      <protection hidden="1"/>
    </xf>
    <xf numFmtId="44" fontId="2" fillId="10" borderId="17" xfId="0" applyNumberFormat="1" applyFont="1" applyFill="1" applyBorder="1" applyAlignment="1" applyProtection="1">
      <alignment horizontal="center" wrapText="1"/>
      <protection hidden="1"/>
    </xf>
    <xf numFmtId="44" fontId="0" fillId="10" borderId="17" xfId="0" applyNumberFormat="1" applyFill="1" applyBorder="1" applyAlignment="1" applyProtection="1">
      <alignment horizontal="center" wrapText="1"/>
      <protection hidden="1"/>
    </xf>
    <xf numFmtId="44" fontId="2" fillId="10" borderId="29" xfId="0" applyNumberFormat="1" applyFont="1" applyFill="1" applyBorder="1" applyAlignment="1" applyProtection="1">
      <alignment horizontal="center" wrapText="1"/>
      <protection hidden="1"/>
    </xf>
    <xf numFmtId="44" fontId="11" fillId="10" borderId="23" xfId="0" applyNumberFormat="1" applyFont="1" applyFill="1" applyBorder="1" applyAlignment="1" applyProtection="1">
      <alignment horizontal="center" wrapText="1"/>
      <protection hidden="1"/>
    </xf>
    <xf numFmtId="44" fontId="0" fillId="0" borderId="40" xfId="0" applyNumberFormat="1" applyBorder="1" applyAlignment="1" applyProtection="1">
      <alignment horizontal="center" wrapText="1"/>
      <protection hidden="1"/>
    </xf>
    <xf numFmtId="0" fontId="0" fillId="0" borderId="15" xfId="0" applyBorder="1" applyAlignment="1" applyProtection="1">
      <alignment horizontal="center" wrapText="1"/>
      <protection hidden="1"/>
    </xf>
    <xf numFmtId="0" fontId="2" fillId="2" borderId="21" xfId="0" applyFont="1" applyFill="1" applyBorder="1" applyAlignment="1">
      <alignment horizontal="left" wrapText="1"/>
    </xf>
    <xf numFmtId="0" fontId="2" fillId="2" borderId="9" xfId="0" applyFont="1" applyFill="1" applyBorder="1" applyAlignment="1">
      <alignment horizontal="left" wrapText="1"/>
    </xf>
    <xf numFmtId="0" fontId="3" fillId="0" borderId="32" xfId="0" applyFont="1" applyBorder="1" applyAlignment="1">
      <alignment horizontal="right" wrapText="1"/>
    </xf>
    <xf numFmtId="0" fontId="3" fillId="0" borderId="9" xfId="0" applyFont="1" applyBorder="1" applyAlignment="1">
      <alignment horizontal="right" wrapText="1"/>
    </xf>
    <xf numFmtId="0" fontId="3" fillId="0" borderId="45" xfId="0" applyFont="1" applyBorder="1" applyAlignment="1">
      <alignment horizontal="right" wrapText="1"/>
    </xf>
    <xf numFmtId="0" fontId="4" fillId="2" borderId="32" xfId="0" applyFont="1" applyFill="1" applyBorder="1" applyAlignment="1">
      <alignment horizontal="center" wrapText="1"/>
    </xf>
    <xf numFmtId="0" fontId="4" fillId="2" borderId="9" xfId="0" applyFont="1" applyFill="1"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4" fillId="2" borderId="1" xfId="0" applyFont="1" applyFill="1" applyBorder="1" applyAlignment="1">
      <alignment horizontal="center" wrapText="1"/>
    </xf>
    <xf numFmtId="0" fontId="4" fillId="2" borderId="2" xfId="0" applyFont="1" applyFill="1" applyBorder="1" applyAlignment="1">
      <alignment horizontal="center" wrapText="1"/>
    </xf>
    <xf numFmtId="0" fontId="4" fillId="2" borderId="3" xfId="0" applyFont="1" applyFill="1" applyBorder="1" applyAlignment="1">
      <alignment horizontal="center" wrapText="1"/>
    </xf>
    <xf numFmtId="0" fontId="0" fillId="0" borderId="0" xfId="0" applyAlignment="1">
      <alignment horizontal="center" wrapText="1"/>
    </xf>
    <xf numFmtId="0" fontId="2" fillId="8" borderId="15" xfId="0" applyFont="1" applyFill="1" applyBorder="1" applyAlignment="1">
      <alignment horizontal="center" wrapText="1"/>
    </xf>
    <xf numFmtId="0" fontId="2" fillId="8" borderId="20" xfId="0" applyFont="1" applyFill="1" applyBorder="1" applyAlignment="1">
      <alignment horizontal="center" wrapText="1"/>
    </xf>
    <xf numFmtId="0" fontId="2" fillId="8" borderId="16" xfId="0" applyFont="1" applyFill="1" applyBorder="1" applyAlignment="1">
      <alignment horizontal="center" wrapText="1"/>
    </xf>
    <xf numFmtId="0" fontId="0" fillId="0" borderId="38" xfId="0" applyBorder="1" applyAlignment="1">
      <alignment horizontal="left" wrapText="1"/>
    </xf>
    <xf numFmtId="0" fontId="0" fillId="0" borderId="39" xfId="0" applyBorder="1" applyAlignment="1">
      <alignment horizontal="left" wrapText="1"/>
    </xf>
    <xf numFmtId="0" fontId="0" fillId="0" borderId="36" xfId="0" applyBorder="1" applyAlignment="1">
      <alignment horizontal="left" wrapText="1"/>
    </xf>
    <xf numFmtId="0" fontId="0" fillId="0" borderId="5"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0" fontId="0" fillId="0" borderId="0" xfId="0" applyAlignment="1">
      <alignment horizontal="left" vertical="center" wrapText="1"/>
    </xf>
  </cellXfs>
  <cellStyles count="5">
    <cellStyle name="Hyperlink" xfId="3" builtinId="8"/>
    <cellStyle name="Procent" xfId="4" builtinId="5"/>
    <cellStyle name="Standaard" xfId="0" builtinId="0"/>
    <cellStyle name="Valuta" xfId="1" builtinId="4"/>
    <cellStyle name="Valuta 2" xfId="2" xr:uid="{43D040BD-0B03-41AF-BED3-AD5EF37E7B21}"/>
  </cellStyles>
  <dxfs count="13">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34925</xdr:colOff>
      <xdr:row>32</xdr:row>
      <xdr:rowOff>9526</xdr:rowOff>
    </xdr:from>
    <xdr:to>
      <xdr:col>15</xdr:col>
      <xdr:colOff>508000</xdr:colOff>
      <xdr:row>43</xdr:row>
      <xdr:rowOff>98426</xdr:rowOff>
    </xdr:to>
    <xdr:sp macro="" textlink="">
      <xdr:nvSpPr>
        <xdr:cNvPr id="2" name="Tekstvak 1">
          <a:extLst>
            <a:ext uri="{FF2B5EF4-FFF2-40B4-BE49-F238E27FC236}">
              <a16:creationId xmlns:a16="http://schemas.microsoft.com/office/drawing/2014/main" id="{3761F507-7797-6301-D152-264D5E9F59F4}"/>
            </a:ext>
          </a:extLst>
        </xdr:cNvPr>
        <xdr:cNvSpPr txBox="1"/>
      </xdr:nvSpPr>
      <xdr:spPr>
        <a:xfrm>
          <a:off x="1050925" y="7261226"/>
          <a:ext cx="10861675" cy="2114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1100" b="1"/>
            <a:t>Note:</a:t>
          </a:r>
        </a:p>
        <a:p>
          <a:endParaRPr lang="nl-NL" sz="1100"/>
        </a:p>
        <a:p>
          <a:r>
            <a:rPr lang="nl-NL" sz="1100"/>
            <a:t>Hierboven kunnen per catergorie</a:t>
          </a:r>
          <a:r>
            <a:rPr lang="nl-NL" sz="1100" baseline="0"/>
            <a:t> in de linker kolom de keuzemogelijkheden worden aangepast</a:t>
          </a:r>
        </a:p>
        <a:p>
          <a:r>
            <a:rPr lang="nl-NL" sz="1100" baseline="0"/>
            <a:t>Daarnaast kan per keuze mogelijkheid in de rechter kolom het aantal punten worden toegewezen.</a:t>
          </a:r>
        </a:p>
        <a:p>
          <a:endParaRPr lang="nl-NL" sz="1100" baseline="0"/>
        </a:p>
        <a:p>
          <a:r>
            <a:rPr lang="nl-NL" sz="1100" baseline="0"/>
            <a:t>In het tabblad "Rekensysteem" zijn alle cellen gekoppeld aan bovenstaande waarderingen. Dit veranderd dus automatisch mee.</a:t>
          </a:r>
        </a:p>
        <a:p>
          <a:endParaRPr lang="nl-NL" sz="1100"/>
        </a:p>
        <a:p>
          <a:r>
            <a:rPr lang="nl-NL" sz="1100"/>
            <a:t>In het tabblad</a:t>
          </a:r>
          <a:r>
            <a:rPr lang="nl-NL" sz="1100" baseline="0"/>
            <a:t> "Rekensysteem" zijn alle cellen geblokkeerd, behalve:</a:t>
          </a:r>
        </a:p>
        <a:p>
          <a:r>
            <a:rPr lang="nl-NL" sz="1100" baseline="0"/>
            <a:t>- Keuze voor een waarde</a:t>
          </a:r>
        </a:p>
        <a:p>
          <a:r>
            <a:rPr lang="nl-NL" sz="1100" baseline="0"/>
            <a:t>- Bedrag per punt</a:t>
          </a:r>
        </a:p>
        <a:p>
          <a:r>
            <a:rPr lang="nl-NL" sz="1100" baseline="0"/>
            <a:t>- Het basis bedrag</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478155</xdr:colOff>
      <xdr:row>33</xdr:row>
      <xdr:rowOff>135255</xdr:rowOff>
    </xdr:to>
    <xdr:pic>
      <xdr:nvPicPr>
        <xdr:cNvPr id="2" name="Afbeelding 1">
          <a:extLst>
            <a:ext uri="{FF2B5EF4-FFF2-40B4-BE49-F238E27FC236}">
              <a16:creationId xmlns:a16="http://schemas.microsoft.com/office/drawing/2014/main" id="{CC426853-E03C-0D8B-DC22-1BF382FDA701}"/>
            </a:ext>
          </a:extLst>
        </xdr:cNvPr>
        <xdr:cNvPicPr>
          <a:picLocks noChangeAspect="1"/>
        </xdr:cNvPicPr>
      </xdr:nvPicPr>
      <xdr:blipFill rotWithShape="1">
        <a:blip xmlns:r="http://schemas.openxmlformats.org/officeDocument/2006/relationships" r:embed="rId1"/>
        <a:srcRect r="1865" b="398"/>
        <a:stretch/>
      </xdr:blipFill>
      <xdr:spPr>
        <a:xfrm>
          <a:off x="0" y="0"/>
          <a:ext cx="5362575" cy="6429375"/>
        </a:xfrm>
        <a:prstGeom prst="rect">
          <a:avLst/>
        </a:prstGeom>
      </xdr:spPr>
    </xdr:pic>
    <xdr:clientData/>
  </xdr:twoCellAnchor>
</xdr:wsDr>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energielabel.nl/" TargetMode="External"/><Relationship Id="rId1" Type="http://schemas.openxmlformats.org/officeDocument/2006/relationships/hyperlink" Target="http://www.nvm.nl/wonen/marktinformatie/huurmark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90591-AFAD-4C46-AAA9-356B9D9A90DB}">
  <dimension ref="A1:AB40"/>
  <sheetViews>
    <sheetView tabSelected="1" zoomScale="70" zoomScaleNormal="70" workbookViewId="0">
      <selection activeCell="T29" sqref="T29"/>
    </sheetView>
  </sheetViews>
  <sheetFormatPr defaultColWidth="8.5546875" defaultRowHeight="25.5" customHeight="1" x14ac:dyDescent="0.3"/>
  <cols>
    <col min="1" max="1" width="30.5546875" style="1" customWidth="1"/>
    <col min="2" max="2" width="28.5546875" style="1" bestFit="1" customWidth="1"/>
    <col min="3" max="3" width="27.44140625" style="19" bestFit="1" customWidth="1"/>
    <col min="4" max="11" width="13.5546875" style="19" customWidth="1"/>
    <col min="12" max="12" width="23" style="19" bestFit="1" customWidth="1"/>
    <col min="13" max="15" width="13.5546875" style="19" customWidth="1"/>
    <col min="16" max="16" width="11.44140625" style="1" customWidth="1"/>
    <col min="17" max="16384" width="8.5546875" style="1"/>
  </cols>
  <sheetData>
    <row r="1" spans="1:28" ht="62.1" customHeight="1" thickBot="1" x14ac:dyDescent="0.35">
      <c r="A1" s="88"/>
      <c r="N1" s="1"/>
      <c r="O1" s="1"/>
      <c r="AB1" s="19"/>
    </row>
    <row r="2" spans="1:28" ht="25.5" customHeight="1" thickBot="1" x14ac:dyDescent="0.5">
      <c r="A2" s="65"/>
      <c r="B2" s="66"/>
      <c r="C2" s="67" t="s">
        <v>0</v>
      </c>
      <c r="D2" s="133" t="s">
        <v>1</v>
      </c>
      <c r="E2" s="133"/>
      <c r="F2" s="133"/>
      <c r="G2" s="133"/>
      <c r="H2" s="133"/>
      <c r="I2" s="133"/>
      <c r="J2" s="134"/>
      <c r="K2" s="58" t="s">
        <v>2</v>
      </c>
      <c r="L2" s="59" t="s">
        <v>3</v>
      </c>
      <c r="M2" s="1"/>
      <c r="N2" s="1"/>
      <c r="O2" s="1"/>
      <c r="AB2" s="59" t="s">
        <v>3</v>
      </c>
    </row>
    <row r="3" spans="1:28" ht="35.1" customHeight="1" x14ac:dyDescent="0.3">
      <c r="A3" s="53" t="s">
        <v>4</v>
      </c>
      <c r="B3" s="62" t="s">
        <v>5</v>
      </c>
      <c r="C3" s="54">
        <f>Opzoeklijst!B6</f>
        <v>0</v>
      </c>
      <c r="D3" s="93"/>
      <c r="E3" s="94"/>
      <c r="F3" s="94"/>
      <c r="G3" s="94">
        <v>8</v>
      </c>
      <c r="H3" s="94"/>
      <c r="I3" s="94"/>
      <c r="J3" s="95">
        <f>Opzoeklijst!B4</f>
        <v>20</v>
      </c>
      <c r="K3" s="96"/>
      <c r="L3" s="54"/>
      <c r="M3" s="1"/>
      <c r="N3" s="1"/>
      <c r="O3" s="1"/>
      <c r="AB3" s="54"/>
    </row>
    <row r="4" spans="1:28" ht="35.1" customHeight="1" thickBot="1" x14ac:dyDescent="0.35">
      <c r="A4" s="12" t="s">
        <v>6</v>
      </c>
      <c r="B4" s="20">
        <v>2</v>
      </c>
      <c r="C4" s="115">
        <f>Opzoeklijst!A6</f>
        <v>2</v>
      </c>
      <c r="D4" s="97" t="s">
        <v>7</v>
      </c>
      <c r="E4" s="98" t="s">
        <v>7</v>
      </c>
      <c r="F4" s="98" t="s">
        <v>7</v>
      </c>
      <c r="G4" s="98" t="str">
        <f>Opzoeklijst!A5</f>
        <v>Studio 2</v>
      </c>
      <c r="H4" s="98" t="s">
        <v>7</v>
      </c>
      <c r="I4" s="98" t="s">
        <v>7</v>
      </c>
      <c r="J4" s="99">
        <f>Opzoeklijst!A4</f>
        <v>1</v>
      </c>
      <c r="K4" s="100">
        <f>_xlfn.IFNA(VLOOKUP(B4,Opzoeklijst!A:B,2,FALSE),"")</f>
        <v>0</v>
      </c>
      <c r="L4" s="4" t="s">
        <v>8</v>
      </c>
      <c r="M4" s="1"/>
      <c r="N4" s="1"/>
      <c r="O4" s="1"/>
    </row>
    <row r="5" spans="1:28" ht="35.1" customHeight="1" x14ac:dyDescent="0.3">
      <c r="A5" s="53" t="s">
        <v>9</v>
      </c>
      <c r="B5" s="62" t="s">
        <v>5</v>
      </c>
      <c r="C5" s="116">
        <f>Opzoeklijst!E11</f>
        <v>0</v>
      </c>
      <c r="D5" s="93">
        <f>Opzoeklijst!E10</f>
        <v>0</v>
      </c>
      <c r="E5" s="94">
        <f>Opzoeklijst!E9</f>
        <v>0</v>
      </c>
      <c r="F5" s="94">
        <f>Opzoeklijst!E8</f>
        <v>2</v>
      </c>
      <c r="G5" s="94">
        <f>Opzoeklijst!E7</f>
        <v>4</v>
      </c>
      <c r="H5" s="94">
        <f>Opzoeklijst!E6</f>
        <v>6</v>
      </c>
      <c r="I5" s="94">
        <f>Opzoeklijst!E5</f>
        <v>8</v>
      </c>
      <c r="J5" s="95">
        <f>Opzoeklijst!E4</f>
        <v>10</v>
      </c>
      <c r="K5" s="101"/>
      <c r="L5" s="61"/>
      <c r="M5" s="1"/>
      <c r="N5" s="1"/>
      <c r="O5" s="1"/>
    </row>
    <row r="6" spans="1:28" ht="35.1" customHeight="1" thickBot="1" x14ac:dyDescent="0.35">
      <c r="A6" s="12" t="s">
        <v>10</v>
      </c>
      <c r="B6" s="20">
        <v>8</v>
      </c>
      <c r="C6" s="115">
        <f>Opzoeklijst!D11</f>
        <v>8</v>
      </c>
      <c r="D6" s="97">
        <f>Opzoeklijst!D10</f>
        <v>7</v>
      </c>
      <c r="E6" s="98">
        <f>Opzoeklijst!D9</f>
        <v>6</v>
      </c>
      <c r="F6" s="98">
        <f>Opzoeklijst!D8</f>
        <v>5</v>
      </c>
      <c r="G6" s="98">
        <f>Opzoeklijst!D7</f>
        <v>4</v>
      </c>
      <c r="H6" s="98">
        <f>Opzoeklijst!D6</f>
        <v>3</v>
      </c>
      <c r="I6" s="98">
        <f>Opzoeklijst!D5</f>
        <v>2</v>
      </c>
      <c r="J6" s="99">
        <f>Opzoeklijst!D4</f>
        <v>1</v>
      </c>
      <c r="K6" s="102">
        <f>_xlfn.IFNA(VLOOKUP(B6,Opzoeklijst!D:E,2,FALSE),"")</f>
        <v>0</v>
      </c>
      <c r="L6" s="4" t="s">
        <v>8</v>
      </c>
      <c r="M6" s="1"/>
      <c r="N6" s="1"/>
      <c r="O6" s="1"/>
    </row>
    <row r="7" spans="1:28" ht="35.1" customHeight="1" x14ac:dyDescent="0.3">
      <c r="A7" s="64" t="s">
        <v>11</v>
      </c>
      <c r="B7" s="62" t="s">
        <v>5</v>
      </c>
      <c r="C7" s="116">
        <f>Opzoeklijst!H11</f>
        <v>0</v>
      </c>
      <c r="D7" s="103">
        <f>Opzoeklijst!H10</f>
        <v>0</v>
      </c>
      <c r="E7" s="94">
        <f>Opzoeklijst!H9</f>
        <v>0</v>
      </c>
      <c r="F7" s="94">
        <f>Opzoeklijst!H8</f>
        <v>2</v>
      </c>
      <c r="G7" s="94">
        <f>Opzoeklijst!H7</f>
        <v>4</v>
      </c>
      <c r="H7" s="94">
        <f>Opzoeklijst!H6</f>
        <v>6</v>
      </c>
      <c r="I7" s="94">
        <f>Opzoeklijst!H5</f>
        <v>8</v>
      </c>
      <c r="J7" s="104">
        <f>Opzoeklijst!H4</f>
        <v>10</v>
      </c>
      <c r="K7" s="105"/>
      <c r="L7" s="61"/>
      <c r="M7" s="1"/>
      <c r="N7" s="1"/>
      <c r="O7" s="1"/>
    </row>
    <row r="8" spans="1:28" ht="35.1" customHeight="1" thickBot="1" x14ac:dyDescent="0.35">
      <c r="A8" s="63" t="s">
        <v>12</v>
      </c>
      <c r="B8" s="20">
        <v>8</v>
      </c>
      <c r="C8" s="117">
        <f>Opzoeklijst!G11</f>
        <v>8</v>
      </c>
      <c r="D8" s="106">
        <f>Opzoeklijst!G10</f>
        <v>7</v>
      </c>
      <c r="E8" s="107">
        <f>Opzoeklijst!G9</f>
        <v>6</v>
      </c>
      <c r="F8" s="107">
        <f>Opzoeklijst!G8</f>
        <v>5</v>
      </c>
      <c r="G8" s="107">
        <f>Opzoeklijst!G7</f>
        <v>4</v>
      </c>
      <c r="H8" s="107">
        <f>Opzoeklijst!G6</f>
        <v>3</v>
      </c>
      <c r="I8" s="107">
        <f>Opzoeklijst!G5</f>
        <v>2</v>
      </c>
      <c r="J8" s="108">
        <f>Opzoeklijst!G4</f>
        <v>1</v>
      </c>
      <c r="K8" s="109">
        <f>_xlfn.IFNA(VLOOKUP(B8,Opzoeklijst!G:H,2,FALSE),"")</f>
        <v>0</v>
      </c>
      <c r="L8" s="4" t="s">
        <v>8</v>
      </c>
      <c r="M8" s="1"/>
      <c r="N8" s="1"/>
      <c r="O8" s="1"/>
    </row>
    <row r="9" spans="1:28" ht="35.1" customHeight="1" x14ac:dyDescent="0.3">
      <c r="A9" s="53" t="s">
        <v>13</v>
      </c>
      <c r="B9" s="62" t="s">
        <v>5</v>
      </c>
      <c r="C9" s="116">
        <f>Opzoeklijst!K11</f>
        <v>0</v>
      </c>
      <c r="D9" s="93">
        <f>Opzoeklijst!K10</f>
        <v>0</v>
      </c>
      <c r="E9" s="94">
        <f>Opzoeklijst!K9</f>
        <v>0</v>
      </c>
      <c r="F9" s="94">
        <f>Opzoeklijst!K8</f>
        <v>2</v>
      </c>
      <c r="G9" s="94">
        <f>Opzoeklijst!K7</f>
        <v>4</v>
      </c>
      <c r="H9" s="94">
        <f>Opzoeklijst!K6</f>
        <v>6</v>
      </c>
      <c r="I9" s="94">
        <f>Opzoeklijst!K5</f>
        <v>8</v>
      </c>
      <c r="J9" s="95">
        <f>Opzoeklijst!K4</f>
        <v>10</v>
      </c>
      <c r="K9" s="110"/>
      <c r="L9" s="61"/>
      <c r="M9" s="1"/>
      <c r="N9" s="1"/>
      <c r="O9" s="1"/>
    </row>
    <row r="10" spans="1:28" ht="35.1" customHeight="1" thickBot="1" x14ac:dyDescent="0.35">
      <c r="A10" s="12" t="s">
        <v>14</v>
      </c>
      <c r="B10" s="20">
        <v>8</v>
      </c>
      <c r="C10" s="115">
        <f>Opzoeklijst!J11</f>
        <v>8</v>
      </c>
      <c r="D10" s="97">
        <f>Opzoeklijst!J10</f>
        <v>7</v>
      </c>
      <c r="E10" s="98">
        <f>Opzoeklijst!J9</f>
        <v>6</v>
      </c>
      <c r="F10" s="98">
        <f>Opzoeklijst!J8</f>
        <v>5</v>
      </c>
      <c r="G10" s="98">
        <f>Opzoeklijst!J7</f>
        <v>4</v>
      </c>
      <c r="H10" s="98">
        <f>Opzoeklijst!J6</f>
        <v>3</v>
      </c>
      <c r="I10" s="98">
        <f>Opzoeklijst!J5</f>
        <v>2</v>
      </c>
      <c r="J10" s="99">
        <f>Opzoeklijst!J4</f>
        <v>1</v>
      </c>
      <c r="K10" s="109">
        <f>_xlfn.IFNA(VLOOKUP(B10,Opzoeklijst!J:K,2,FALSE),"")</f>
        <v>0</v>
      </c>
      <c r="L10" s="4" t="s">
        <v>8</v>
      </c>
      <c r="M10" s="1"/>
      <c r="N10" s="1"/>
      <c r="O10" s="1"/>
    </row>
    <row r="11" spans="1:28" ht="35.1" customHeight="1" x14ac:dyDescent="0.3">
      <c r="A11" s="53" t="s">
        <v>15</v>
      </c>
      <c r="B11" s="62" t="s">
        <v>5</v>
      </c>
      <c r="C11" s="116">
        <f>Opzoeklijst!N4</f>
        <v>0</v>
      </c>
      <c r="D11" s="93">
        <f>Opzoeklijst!N5</f>
        <v>0</v>
      </c>
      <c r="E11" s="94">
        <f>Opzoeklijst!N6</f>
        <v>0</v>
      </c>
      <c r="F11" s="94">
        <f>Opzoeklijst!N7</f>
        <v>2</v>
      </c>
      <c r="G11" s="94">
        <f>Opzoeklijst!N8</f>
        <v>4</v>
      </c>
      <c r="H11" s="94">
        <f>Opzoeklijst!N9</f>
        <v>6</v>
      </c>
      <c r="I11" s="94">
        <f>Opzoeklijst!N10</f>
        <v>8</v>
      </c>
      <c r="J11" s="95">
        <f>Opzoeklijst!N11</f>
        <v>10</v>
      </c>
      <c r="K11" s="105"/>
      <c r="L11" s="61"/>
      <c r="M11" s="1"/>
      <c r="N11" s="1"/>
      <c r="O11" s="1"/>
    </row>
    <row r="12" spans="1:28" ht="35.1" customHeight="1" thickBot="1" x14ac:dyDescent="0.35">
      <c r="A12" s="12" t="s">
        <v>16</v>
      </c>
      <c r="B12" s="20">
        <v>12</v>
      </c>
      <c r="C12" s="115">
        <f>Opzoeklijst!M4</f>
        <v>12</v>
      </c>
      <c r="D12" s="97">
        <f>Opzoeklijst!M5</f>
        <v>13</v>
      </c>
      <c r="E12" s="98">
        <f>Opzoeklijst!M6</f>
        <v>14</v>
      </c>
      <c r="F12" s="98">
        <f>Opzoeklijst!M7</f>
        <v>15</v>
      </c>
      <c r="G12" s="98">
        <f>Opzoeklijst!M8</f>
        <v>16</v>
      </c>
      <c r="H12" s="98">
        <f>Opzoeklijst!M9</f>
        <v>17</v>
      </c>
      <c r="I12" s="98">
        <f>Opzoeklijst!M10</f>
        <v>18</v>
      </c>
      <c r="J12" s="99" t="str">
        <f>Opzoeklijst!M11</f>
        <v>&gt;18</v>
      </c>
      <c r="K12" s="109">
        <f>_xlfn.IFNA(VLOOKUP(B12,Opzoeklijst!M:N,2,FALSE),"")</f>
        <v>0</v>
      </c>
      <c r="L12" s="4" t="s">
        <v>8</v>
      </c>
      <c r="M12" s="1"/>
      <c r="N12" s="1"/>
      <c r="O12" s="1"/>
    </row>
    <row r="13" spans="1:28" ht="35.1" customHeight="1" x14ac:dyDescent="0.3">
      <c r="A13" s="53" t="s">
        <v>18</v>
      </c>
      <c r="B13" s="62" t="s">
        <v>5</v>
      </c>
      <c r="C13" s="116">
        <f>Opzoeklijst!Q4</f>
        <v>0</v>
      </c>
      <c r="D13" s="93">
        <f>Opzoeklijst!Q5</f>
        <v>0</v>
      </c>
      <c r="E13" s="94">
        <f>Opzoeklijst!Q6</f>
        <v>0</v>
      </c>
      <c r="F13" s="94">
        <f>Opzoeklijst!Q7</f>
        <v>2</v>
      </c>
      <c r="G13" s="94">
        <f>Opzoeklijst!Q8</f>
        <v>4</v>
      </c>
      <c r="H13" s="94">
        <f>Opzoeklijst!Q9</f>
        <v>6</v>
      </c>
      <c r="I13" s="94">
        <f>Opzoeklijst!Q10</f>
        <v>8</v>
      </c>
      <c r="J13" s="95">
        <f>Opzoeklijst!Q11</f>
        <v>10</v>
      </c>
      <c r="K13" s="105"/>
      <c r="L13" s="61"/>
      <c r="M13" s="1"/>
      <c r="N13" s="1"/>
      <c r="O13" s="1"/>
    </row>
    <row r="14" spans="1:28" ht="35.1" customHeight="1" thickBot="1" x14ac:dyDescent="0.35">
      <c r="A14" s="12" t="s">
        <v>19</v>
      </c>
      <c r="B14" s="20">
        <v>3.6</v>
      </c>
      <c r="C14" s="115">
        <f>Opzoeklijst!P4</f>
        <v>3.6</v>
      </c>
      <c r="D14" s="97">
        <f>Opzoeklijst!P5</f>
        <v>4</v>
      </c>
      <c r="E14" s="111">
        <f>Opzoeklijst!P6</f>
        <v>4.5</v>
      </c>
      <c r="F14" s="98">
        <f>Opzoeklijst!P7</f>
        <v>5</v>
      </c>
      <c r="G14" s="98">
        <f>Opzoeklijst!P8</f>
        <v>5.5</v>
      </c>
      <c r="H14" s="98">
        <f>Opzoeklijst!P9</f>
        <v>6</v>
      </c>
      <c r="I14" s="98">
        <f>Opzoeklijst!P10</f>
        <v>6.6</v>
      </c>
      <c r="J14" s="99">
        <f>Opzoeklijst!P11</f>
        <v>7.5</v>
      </c>
      <c r="K14" s="109">
        <f>_xlfn.IFNA(VLOOKUP(B14,Opzoeklijst!P:Q,2,FALSE),"")</f>
        <v>0</v>
      </c>
      <c r="L14" s="4" t="s">
        <v>8</v>
      </c>
      <c r="M14" s="1"/>
      <c r="N14" s="1"/>
      <c r="O14" s="1"/>
    </row>
    <row r="15" spans="1:28" ht="35.1" customHeight="1" x14ac:dyDescent="0.35">
      <c r="A15" s="53" t="s">
        <v>20</v>
      </c>
      <c r="B15" s="60" t="s">
        <v>5</v>
      </c>
      <c r="C15" s="94">
        <f>Opzoeklijst!D12</f>
        <v>0</v>
      </c>
      <c r="D15" s="94">
        <v>-10</v>
      </c>
      <c r="E15" s="94"/>
      <c r="F15" s="94"/>
      <c r="G15" s="94"/>
      <c r="H15" s="94"/>
      <c r="I15" s="94"/>
      <c r="J15" s="94"/>
      <c r="K15" s="112"/>
      <c r="L15" s="61"/>
      <c r="M15" s="1"/>
      <c r="N15" s="1"/>
      <c r="O15" s="1"/>
    </row>
    <row r="16" spans="1:28" ht="35.1" customHeight="1" thickBot="1" x14ac:dyDescent="0.35">
      <c r="A16" s="12" t="s">
        <v>21</v>
      </c>
      <c r="B16" s="20" t="s">
        <v>66</v>
      </c>
      <c r="C16" s="118" t="s">
        <v>23</v>
      </c>
      <c r="D16" s="113" t="s">
        <v>24</v>
      </c>
      <c r="E16" s="98" t="s">
        <v>7</v>
      </c>
      <c r="F16" s="98" t="s">
        <v>7</v>
      </c>
      <c r="G16" s="98" t="s">
        <v>7</v>
      </c>
      <c r="H16" s="98" t="s">
        <v>7</v>
      </c>
      <c r="I16" s="98" t="s">
        <v>7</v>
      </c>
      <c r="J16" s="98" t="s">
        <v>7</v>
      </c>
      <c r="K16" s="109">
        <f>_xlfn.IFNA(VLOOKUP(B16,Opzoeklijst!S4:T5,2,FALSE),"")</f>
        <v>-10</v>
      </c>
      <c r="L16" s="4" t="s">
        <v>25</v>
      </c>
      <c r="M16" s="1"/>
      <c r="N16" s="1"/>
      <c r="O16" s="1"/>
    </row>
    <row r="17" spans="1:15" ht="35.1" customHeight="1" thickBot="1" x14ac:dyDescent="0.5">
      <c r="A17" s="78"/>
      <c r="B17" s="79" t="s">
        <v>26</v>
      </c>
      <c r="C17" s="89">
        <v>115.2</v>
      </c>
      <c r="D17" s="76"/>
      <c r="E17" s="76"/>
      <c r="F17" s="76"/>
      <c r="G17" s="76"/>
      <c r="H17" s="130" t="s">
        <v>27</v>
      </c>
      <c r="I17" s="130"/>
      <c r="J17" s="131"/>
      <c r="K17" s="114">
        <f>SUM(K4:K16)</f>
        <v>-10</v>
      </c>
      <c r="L17" s="77"/>
      <c r="M17" s="1"/>
      <c r="N17" s="1"/>
      <c r="O17" s="1"/>
    </row>
    <row r="18" spans="1:15" ht="35.1" customHeight="1" thickBot="1" x14ac:dyDescent="0.35">
      <c r="B18" s="57"/>
      <c r="K18" s="1"/>
      <c r="L18" s="1"/>
      <c r="M18" s="1"/>
      <c r="N18" s="1"/>
      <c r="O18" s="1"/>
    </row>
    <row r="19" spans="1:15" ht="35.1" customHeight="1" thickBot="1" x14ac:dyDescent="0.5">
      <c r="A19" s="65"/>
      <c r="B19" s="73"/>
      <c r="C19" s="138" t="s">
        <v>28</v>
      </c>
      <c r="D19" s="139"/>
      <c r="E19" s="139"/>
      <c r="F19" s="139"/>
      <c r="G19" s="139"/>
      <c r="H19" s="139"/>
      <c r="I19" s="139"/>
      <c r="J19" s="140"/>
      <c r="K19" s="58" t="s">
        <v>2</v>
      </c>
      <c r="L19" s="59" t="s">
        <v>3</v>
      </c>
      <c r="M19" s="1"/>
      <c r="N19" s="1"/>
      <c r="O19" s="1"/>
    </row>
    <row r="20" spans="1:15" ht="35.1" customHeight="1" x14ac:dyDescent="0.3">
      <c r="A20" s="53" t="s">
        <v>20</v>
      </c>
      <c r="B20" s="60" t="s">
        <v>5</v>
      </c>
      <c r="C20" s="94">
        <v>0</v>
      </c>
      <c r="D20" s="94">
        <f>+Opzoeklijst!B18</f>
        <v>4</v>
      </c>
      <c r="E20" s="94"/>
      <c r="F20" s="94"/>
      <c r="G20" s="94"/>
      <c r="H20" s="94"/>
      <c r="I20" s="94"/>
      <c r="J20" s="95"/>
      <c r="K20" s="105"/>
      <c r="L20" s="54"/>
      <c r="M20" s="1"/>
      <c r="N20" s="1"/>
      <c r="O20" s="1"/>
    </row>
    <row r="21" spans="1:15" ht="35.1" customHeight="1" thickBot="1" x14ac:dyDescent="0.4">
      <c r="A21" s="71" t="s">
        <v>29</v>
      </c>
      <c r="B21" s="20" t="s">
        <v>77</v>
      </c>
      <c r="C21" s="98" t="str">
        <f>Opzoeklijst!A19</f>
        <v xml:space="preserve">&lt; 40 uur werkzaam op locatie </v>
      </c>
      <c r="D21" s="98" t="str">
        <f>Opzoeklijst!A18</f>
        <v xml:space="preserve"> &gt; 40 uur werkzaam op locatie </v>
      </c>
      <c r="E21" s="98" t="s">
        <v>7</v>
      </c>
      <c r="F21" s="98" t="s">
        <v>7</v>
      </c>
      <c r="G21" s="98" t="s">
        <v>7</v>
      </c>
      <c r="H21" s="98" t="s">
        <v>7</v>
      </c>
      <c r="I21" s="98" t="s">
        <v>7</v>
      </c>
      <c r="J21" s="98" t="s">
        <v>7</v>
      </c>
      <c r="K21" s="119">
        <f>_xlfn.IFNA(VLOOKUP(B21,Opzoeklijst!A18:B19,2,FALSE),"")</f>
        <v>0</v>
      </c>
      <c r="L21" s="56" t="s">
        <v>25</v>
      </c>
      <c r="M21" s="1"/>
      <c r="N21" s="1"/>
      <c r="O21" s="1"/>
    </row>
    <row r="22" spans="1:15" ht="35.1" customHeight="1" x14ac:dyDescent="0.35">
      <c r="A22" s="53" t="s">
        <v>20</v>
      </c>
      <c r="B22" s="53" t="s">
        <v>5</v>
      </c>
      <c r="C22" s="94">
        <f>Opzoeklijst!E18</f>
        <v>5</v>
      </c>
      <c r="D22" s="94">
        <f>Opzoeklijst!E19</f>
        <v>3</v>
      </c>
      <c r="E22" s="94">
        <f>Opzoeklijst!E20</f>
        <v>2</v>
      </c>
      <c r="F22" s="94">
        <f>Opzoeklijst!E21</f>
        <v>0</v>
      </c>
      <c r="G22" s="94">
        <f>Opzoeklijst!E22</f>
        <v>0</v>
      </c>
      <c r="H22" s="94">
        <f>Opzoeklijst!E23</f>
        <v>0</v>
      </c>
      <c r="I22" s="94">
        <f>Opzoeklijst!E24</f>
        <v>0</v>
      </c>
      <c r="J22" s="95"/>
      <c r="K22" s="112"/>
      <c r="L22" s="54"/>
      <c r="M22" s="1"/>
      <c r="N22" s="1"/>
      <c r="O22" s="1"/>
    </row>
    <row r="23" spans="1:15" ht="35.1" customHeight="1" thickBot="1" x14ac:dyDescent="0.4">
      <c r="A23" s="12" t="s">
        <v>31</v>
      </c>
      <c r="B23" s="33" t="s">
        <v>87</v>
      </c>
      <c r="C23" s="120" t="str">
        <f>Opzoeklijst!D18</f>
        <v>A</v>
      </c>
      <c r="D23" s="120" t="str">
        <f>Opzoeklijst!D19</f>
        <v>B</v>
      </c>
      <c r="E23" s="120" t="str">
        <f>Opzoeklijst!D20</f>
        <v>C</v>
      </c>
      <c r="F23" s="98" t="str">
        <f>Opzoeklijst!D21</f>
        <v>D</v>
      </c>
      <c r="G23" s="98" t="str">
        <f>Opzoeklijst!D22</f>
        <v>E</v>
      </c>
      <c r="H23" s="98" t="str">
        <f>Opzoeklijst!D23</f>
        <v>F</v>
      </c>
      <c r="I23" s="98" t="str">
        <f>Opzoeklijst!D24</f>
        <v>G</v>
      </c>
      <c r="J23" s="99" t="s">
        <v>7</v>
      </c>
      <c r="K23" s="119">
        <f>_xlfn.IFNA(VLOOKUP(Rekensysteem!B23,Opzoeklijst!D18:E24,2,FALSE),"")</f>
        <v>0</v>
      </c>
      <c r="L23" s="55" t="s">
        <v>33</v>
      </c>
      <c r="M23" s="1"/>
      <c r="N23" s="1"/>
      <c r="O23" s="1"/>
    </row>
    <row r="24" spans="1:15" ht="35.1" customHeight="1" x14ac:dyDescent="0.35">
      <c r="A24" s="53" t="s">
        <v>20</v>
      </c>
      <c r="B24" s="53" t="s">
        <v>5</v>
      </c>
      <c r="C24" s="94">
        <f>Opzoeklijst!H18</f>
        <v>3</v>
      </c>
      <c r="D24" s="94">
        <f>Opzoeklijst!H19</f>
        <v>2</v>
      </c>
      <c r="E24" s="94">
        <f>Opzoeklijst!H20</f>
        <v>0</v>
      </c>
      <c r="F24" s="94"/>
      <c r="G24" s="94"/>
      <c r="H24" s="94"/>
      <c r="I24" s="94"/>
      <c r="J24" s="94"/>
      <c r="K24" s="112"/>
      <c r="L24" s="54"/>
      <c r="M24" s="1"/>
      <c r="N24" s="1"/>
      <c r="O24" s="1"/>
    </row>
    <row r="25" spans="1:15" ht="35.1" customHeight="1" thickBot="1" x14ac:dyDescent="0.4">
      <c r="A25" s="12" t="s">
        <v>34</v>
      </c>
      <c r="B25" s="33" t="s">
        <v>35</v>
      </c>
      <c r="C25" s="120" t="str">
        <f>Opzoeklijst!G18</f>
        <v>Regio 1</v>
      </c>
      <c r="D25" s="120" t="str">
        <f>Opzoeklijst!G19</f>
        <v>Regio 2</v>
      </c>
      <c r="E25" s="120" t="str">
        <f>Opzoeklijst!G20</f>
        <v>Regio 3</v>
      </c>
      <c r="F25" s="98" t="s">
        <v>7</v>
      </c>
      <c r="G25" s="98" t="s">
        <v>7</v>
      </c>
      <c r="H25" s="98" t="s">
        <v>7</v>
      </c>
      <c r="I25" s="98" t="s">
        <v>7</v>
      </c>
      <c r="J25" s="98" t="s">
        <v>7</v>
      </c>
      <c r="K25" s="119">
        <f>_xlfn.IFNA(VLOOKUP(B25,Opzoeklijst!G18:H20,2,FALSE),"")</f>
        <v>3</v>
      </c>
      <c r="L25" s="52" t="s">
        <v>36</v>
      </c>
      <c r="M25" s="1"/>
      <c r="N25" s="1"/>
      <c r="O25" s="1"/>
    </row>
    <row r="26" spans="1:15" ht="35.1" customHeight="1" thickBot="1" x14ac:dyDescent="0.45">
      <c r="A26" s="74" t="s">
        <v>37</v>
      </c>
      <c r="B26" s="75"/>
      <c r="C26" s="76"/>
      <c r="D26" s="76"/>
      <c r="E26" s="76"/>
      <c r="F26" s="76"/>
      <c r="G26" s="76"/>
      <c r="H26" s="132" t="s">
        <v>38</v>
      </c>
      <c r="I26" s="132"/>
      <c r="J26" s="132"/>
      <c r="K26" s="121">
        <f>SUM(K20:K25)</f>
        <v>3</v>
      </c>
      <c r="L26" s="77"/>
      <c r="M26" s="1"/>
      <c r="N26" s="1"/>
      <c r="O26" s="1"/>
    </row>
    <row r="27" spans="1:15" ht="25.5" customHeight="1" thickBot="1" x14ac:dyDescent="0.35">
      <c r="C27" s="1"/>
      <c r="D27" s="1"/>
      <c r="E27" s="1"/>
      <c r="F27" s="1"/>
      <c r="G27" s="1"/>
      <c r="H27" s="1"/>
      <c r="I27" s="1"/>
      <c r="J27" s="1"/>
      <c r="K27" s="1"/>
      <c r="L27" s="1"/>
      <c r="M27" s="1"/>
      <c r="N27" s="1"/>
      <c r="O27" s="1"/>
    </row>
    <row r="28" spans="1:15" ht="25.5" customHeight="1" thickBot="1" x14ac:dyDescent="0.35">
      <c r="C28" s="1"/>
      <c r="D28" s="1"/>
      <c r="E28" s="1"/>
      <c r="F28" s="1"/>
      <c r="G28" s="1"/>
      <c r="H28" s="135" t="s">
        <v>39</v>
      </c>
      <c r="I28" s="136"/>
      <c r="J28" s="136"/>
      <c r="K28" s="136" t="s">
        <v>40</v>
      </c>
      <c r="L28" s="137"/>
      <c r="M28" s="1"/>
      <c r="N28" s="1"/>
      <c r="O28" s="1"/>
    </row>
    <row r="29" spans="1:15" ht="25.5" customHeight="1" thickBot="1" x14ac:dyDescent="0.5">
      <c r="A29" s="51" t="s">
        <v>41</v>
      </c>
      <c r="B29" s="90">
        <v>0.9</v>
      </c>
      <c r="C29" s="46" t="s">
        <v>2</v>
      </c>
      <c r="D29" s="47" t="s">
        <v>42</v>
      </c>
      <c r="E29" s="48" t="s">
        <v>43</v>
      </c>
      <c r="F29" s="49"/>
      <c r="G29" s="1"/>
      <c r="H29" s="38" t="s">
        <v>44</v>
      </c>
      <c r="I29" s="39" t="s">
        <v>45</v>
      </c>
      <c r="J29" s="50" t="s">
        <v>46</v>
      </c>
      <c r="K29" s="39" t="s">
        <v>47</v>
      </c>
      <c r="L29" s="40"/>
      <c r="M29" s="1"/>
      <c r="N29" s="1"/>
      <c r="O29" s="1"/>
    </row>
    <row r="30" spans="1:15" ht="25.5" customHeight="1" thickBot="1" x14ac:dyDescent="0.35">
      <c r="A30" s="128" t="s">
        <v>48</v>
      </c>
      <c r="B30" s="129"/>
      <c r="C30" s="36"/>
      <c r="D30" s="37"/>
      <c r="E30" s="122">
        <f>C17</f>
        <v>115.2</v>
      </c>
      <c r="F30" s="34"/>
      <c r="G30" s="1"/>
      <c r="H30" s="38" t="s">
        <v>49</v>
      </c>
      <c r="I30" s="39" t="s">
        <v>50</v>
      </c>
      <c r="J30" s="39"/>
      <c r="K30" s="39" t="s">
        <v>51</v>
      </c>
      <c r="L30" s="40"/>
      <c r="M30" s="1"/>
      <c r="O30" s="1"/>
    </row>
    <row r="31" spans="1:15" ht="25.5" customHeight="1" thickBot="1" x14ac:dyDescent="0.35">
      <c r="A31" s="63"/>
      <c r="E31" s="41"/>
      <c r="F31" s="80"/>
      <c r="G31" s="1"/>
      <c r="H31" s="42" t="s">
        <v>52</v>
      </c>
      <c r="I31" s="43" t="s">
        <v>53</v>
      </c>
      <c r="J31" s="43"/>
      <c r="K31" s="43" t="s">
        <v>54</v>
      </c>
      <c r="L31" s="44"/>
      <c r="M31" s="1"/>
      <c r="O31" s="1"/>
    </row>
    <row r="32" spans="1:15" ht="25.5" customHeight="1" thickBot="1" x14ac:dyDescent="0.35">
      <c r="A32" s="128" t="s">
        <v>55</v>
      </c>
      <c r="B32" s="129"/>
      <c r="C32" s="127">
        <f>K17</f>
        <v>-10</v>
      </c>
      <c r="D32" s="126">
        <f>B29*C32</f>
        <v>-9</v>
      </c>
      <c r="E32" s="123">
        <f>D32</f>
        <v>-9</v>
      </c>
      <c r="F32" s="34"/>
      <c r="G32" s="1"/>
      <c r="M32" s="1"/>
      <c r="O32" s="1"/>
    </row>
    <row r="33" spans="1:14" ht="25.5" customHeight="1" thickBot="1" x14ac:dyDescent="0.35">
      <c r="A33" s="63"/>
      <c r="D33" s="84" t="s">
        <v>56</v>
      </c>
      <c r="E33" s="124">
        <f>SUM(E30:E32)</f>
        <v>106.2</v>
      </c>
      <c r="F33" s="80"/>
      <c r="N33" s="1"/>
    </row>
    <row r="34" spans="1:14" ht="25.5" customHeight="1" thickBot="1" x14ac:dyDescent="0.35">
      <c r="A34" s="87" t="s">
        <v>57</v>
      </c>
      <c r="B34" s="45"/>
      <c r="C34" s="127">
        <f>IF(K17&lt;=0,0,K26)</f>
        <v>0</v>
      </c>
      <c r="D34" s="126">
        <f>B29*C34</f>
        <v>0</v>
      </c>
      <c r="E34" s="123">
        <f>D34</f>
        <v>0</v>
      </c>
      <c r="F34" s="34"/>
      <c r="N34" s="1"/>
    </row>
    <row r="35" spans="1:14" ht="25.5" customHeight="1" thickBot="1" x14ac:dyDescent="0.7">
      <c r="A35" s="81"/>
      <c r="B35" s="82"/>
      <c r="C35" s="76"/>
      <c r="D35" s="85" t="s">
        <v>58</v>
      </c>
      <c r="E35" s="125">
        <f>SUM(E33:E34)</f>
        <v>106.2</v>
      </c>
      <c r="F35" s="83"/>
    </row>
    <row r="37" spans="1:14" ht="25.5" customHeight="1" x14ac:dyDescent="0.3">
      <c r="B37" s="24"/>
    </row>
    <row r="38" spans="1:14" ht="25.5" customHeight="1" x14ac:dyDescent="0.3">
      <c r="B38"/>
      <c r="F38" s="91"/>
    </row>
    <row r="40" spans="1:14" ht="25.5" customHeight="1" x14ac:dyDescent="0.3">
      <c r="C40" s="92"/>
    </row>
  </sheetData>
  <sheetProtection algorithmName="SHA-512" hashValue="R1+Pk2XA1GcqJgzfId6id4npKUgCffaV8XPGdviN/Bw8dPct5IccGDSYYaFyBYlXbCLT7V7OgbQq4zh3NdgTIA==" saltValue="AgxJxVE009UketPCLT1eHw==" spinCount="100000" sheet="1" objects="1" scenarios="1"/>
  <mergeCells count="8">
    <mergeCell ref="K28:L28"/>
    <mergeCell ref="C19:J19"/>
    <mergeCell ref="A30:B30"/>
    <mergeCell ref="A32:B32"/>
    <mergeCell ref="H17:J17"/>
    <mergeCell ref="H26:J26"/>
    <mergeCell ref="D2:J2"/>
    <mergeCell ref="H28:J28"/>
  </mergeCells>
  <conditionalFormatting sqref="C4:J4">
    <cfRule type="cellIs" dxfId="12" priority="17" operator="equal">
      <formula>$B$4</formula>
    </cfRule>
  </conditionalFormatting>
  <conditionalFormatting sqref="C6:J6">
    <cfRule type="cellIs" dxfId="11" priority="5" operator="equal">
      <formula>$B$6</formula>
    </cfRule>
  </conditionalFormatting>
  <conditionalFormatting sqref="C8:J8">
    <cfRule type="cellIs" dxfId="10" priority="12" operator="equal">
      <formula>$B$8</formula>
    </cfRule>
  </conditionalFormatting>
  <conditionalFormatting sqref="C10:J10">
    <cfRule type="cellIs" dxfId="9" priority="15" operator="equal">
      <formula>$B$10</formula>
    </cfRule>
  </conditionalFormatting>
  <conditionalFormatting sqref="C12:J12">
    <cfRule type="cellIs" dxfId="8" priority="14" operator="equal">
      <formula>$B$12</formula>
    </cfRule>
  </conditionalFormatting>
  <conditionalFormatting sqref="C14:J14">
    <cfRule type="cellIs" dxfId="7" priority="13" operator="equal">
      <formula>$B$14</formula>
    </cfRule>
  </conditionalFormatting>
  <conditionalFormatting sqref="C16:J16">
    <cfRule type="cellIs" dxfId="6" priority="2" operator="equal">
      <formula>$B$16</formula>
    </cfRule>
    <cfRule type="cellIs" dxfId="5" priority="19" operator="equal">
      <formula>#REF!</formula>
    </cfRule>
  </conditionalFormatting>
  <conditionalFormatting sqref="C21:J21">
    <cfRule type="cellIs" dxfId="4" priority="11" operator="equal">
      <formula>$B$21</formula>
    </cfRule>
  </conditionalFormatting>
  <conditionalFormatting sqref="C22:J25">
    <cfRule type="cellIs" dxfId="3" priority="7" operator="equal">
      <formula>#REF!</formula>
    </cfRule>
  </conditionalFormatting>
  <conditionalFormatting sqref="C23:J23">
    <cfRule type="cellIs" dxfId="2" priority="8" operator="equal">
      <formula>$B$23</formula>
    </cfRule>
  </conditionalFormatting>
  <conditionalFormatting sqref="C25:J25">
    <cfRule type="cellIs" dxfId="1" priority="1" operator="equal">
      <formula>$B$25</formula>
    </cfRule>
    <cfRule type="cellIs" dxfId="0" priority="10" operator="equal">
      <formula>$B$23</formula>
    </cfRule>
  </conditionalFormatting>
  <hyperlinks>
    <hyperlink ref="L25" r:id="rId1" xr:uid="{76B45886-B272-4C9A-9497-109D4522D0D1}"/>
    <hyperlink ref="L23" r:id="rId2" xr:uid="{B45B2CCA-C148-4813-97AA-E57C20093CE9}"/>
  </hyperlinks>
  <pageMargins left="0.7" right="0.7" top="0.75" bottom="0.75" header="0.3" footer="0.3"/>
  <pageSetup paperSize="9" orientation="portrait" r:id="rId3"/>
  <extLst>
    <ext xmlns:x14="http://schemas.microsoft.com/office/spreadsheetml/2009/9/main" uri="{CCE6A557-97BC-4b89-ADB6-D9C93CAAB3DF}">
      <x14:dataValidations xmlns:xm="http://schemas.microsoft.com/office/excel/2006/main" count="10">
        <x14:dataValidation type="list" allowBlank="1" showInputMessage="1" showErrorMessage="1" xr:uid="{796055B6-F840-4946-A3D1-0CF9D9E72CDB}">
          <x14:formula1>
            <xm:f>Opzoeklijst!$A$18:$A$22</xm:f>
          </x14:formula1>
          <xm:sqref>B21</xm:sqref>
        </x14:dataValidation>
        <x14:dataValidation type="list" allowBlank="1" showInputMessage="1" showErrorMessage="1" xr:uid="{D8875A50-E76E-487C-ADBF-DF71CBBC6036}">
          <x14:formula1>
            <xm:f>Opzoeklijst!$A$4:$A$6</xm:f>
          </x14:formula1>
          <xm:sqref>B4</xm:sqref>
        </x14:dataValidation>
        <x14:dataValidation type="list" allowBlank="1" showInputMessage="1" showErrorMessage="1" xr:uid="{8C2D035F-E85D-4166-B941-201CF617BDA0}">
          <x14:formula1>
            <xm:f>Opzoeklijst!$D$4:$D$11</xm:f>
          </x14:formula1>
          <xm:sqref>B6</xm:sqref>
        </x14:dataValidation>
        <x14:dataValidation type="list" allowBlank="1" showInputMessage="1" showErrorMessage="1" xr:uid="{0E5F0BAF-F752-4578-930B-F2EB0DD229C9}">
          <x14:formula1>
            <xm:f>Opzoeklijst!$G$4:$G$11</xm:f>
          </x14:formula1>
          <xm:sqref>B8</xm:sqref>
        </x14:dataValidation>
        <x14:dataValidation type="list" allowBlank="1" showInputMessage="1" showErrorMessage="1" xr:uid="{50F714FA-0DAB-444B-A78D-6A04EF10CB2C}">
          <x14:formula1>
            <xm:f>Opzoeklijst!$J$4:$J$11</xm:f>
          </x14:formula1>
          <xm:sqref>B10</xm:sqref>
        </x14:dataValidation>
        <x14:dataValidation type="list" allowBlank="1" showInputMessage="1" showErrorMessage="1" xr:uid="{E3DD561F-81F7-43D3-9AEE-39C2FD4A6390}">
          <x14:formula1>
            <xm:f>Opzoeklijst!$M$4:$M$11</xm:f>
          </x14:formula1>
          <xm:sqref>B12</xm:sqref>
        </x14:dataValidation>
        <x14:dataValidation type="list" allowBlank="1" showInputMessage="1" showErrorMessage="1" xr:uid="{C0ED6B11-509A-46E5-9E22-4EF00D83367E}">
          <x14:formula1>
            <xm:f>Opzoeklijst!$P$4:$P$11</xm:f>
          </x14:formula1>
          <xm:sqref>B14</xm:sqref>
        </x14:dataValidation>
        <x14:dataValidation type="list" allowBlank="1" showInputMessage="1" showErrorMessage="1" xr:uid="{F02BDC6E-059E-4FF8-AA7E-ED19481EB40B}">
          <x14:formula1>
            <xm:f>Opzoeklijst!$G$18:$G$20</xm:f>
          </x14:formula1>
          <xm:sqref>B25</xm:sqref>
        </x14:dataValidation>
        <x14:dataValidation type="list" allowBlank="1" showInputMessage="1" showErrorMessage="1" xr:uid="{30FD731D-5B80-4A24-AF3E-A60FC3F065F2}">
          <x14:formula1>
            <xm:f>Opzoeklijst!$D$18:$D$24</xm:f>
          </x14:formula1>
          <xm:sqref>B23</xm:sqref>
        </x14:dataValidation>
        <x14:dataValidation type="list" allowBlank="1" showInputMessage="1" showErrorMessage="1" xr:uid="{7FF0A65F-E012-4CC7-8EB1-A3095C826670}">
          <x14:formula1>
            <xm:f>Opzoeklijst!$S$4:$S$5</xm:f>
          </x14:formula1>
          <xm:sqref>B16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268F9-8848-49DA-995C-88EF8C2DB1F7}">
  <dimension ref="A1:T29"/>
  <sheetViews>
    <sheetView workbookViewId="0">
      <selection activeCell="C9" sqref="C9"/>
    </sheetView>
  </sheetViews>
  <sheetFormatPr defaultRowHeight="14.4" x14ac:dyDescent="0.3"/>
  <cols>
    <col min="1" max="2" width="16.44140625" style="1" customWidth="1"/>
    <col min="3" max="3" width="5.44140625" style="1" customWidth="1"/>
    <col min="4" max="5" width="16.44140625" style="1" customWidth="1"/>
    <col min="6" max="6" width="5.44140625" style="1" customWidth="1"/>
    <col min="7" max="8" width="16.44140625" style="1" customWidth="1"/>
    <col min="9" max="9" width="5.44140625" style="1" customWidth="1"/>
    <col min="10" max="11" width="16.44140625" style="1" customWidth="1"/>
    <col min="12" max="12" width="5.44140625" style="1" customWidth="1"/>
    <col min="13" max="14" width="16.44140625" style="1" customWidth="1"/>
    <col min="15" max="15" width="5.44140625" style="1" customWidth="1"/>
    <col min="16" max="16" width="21" style="1" customWidth="1"/>
    <col min="17" max="17" width="16.44140625" style="1" customWidth="1"/>
  </cols>
  <sheetData>
    <row r="1" spans="1:20" ht="23.4" x14ac:dyDescent="0.45">
      <c r="A1" s="18" t="s">
        <v>0</v>
      </c>
    </row>
    <row r="2" spans="1:20" ht="15" thickBot="1" x14ac:dyDescent="0.35"/>
    <row r="3" spans="1:20" ht="43.8" thickBot="1" x14ac:dyDescent="0.35">
      <c r="A3" s="7" t="s">
        <v>6</v>
      </c>
      <c r="B3" s="8" t="s">
        <v>59</v>
      </c>
      <c r="D3" s="7" t="s">
        <v>10</v>
      </c>
      <c r="E3" s="9" t="s">
        <v>60</v>
      </c>
      <c r="G3" s="16" t="s">
        <v>12</v>
      </c>
      <c r="H3" s="17" t="s">
        <v>61</v>
      </c>
      <c r="J3" s="7" t="s">
        <v>14</v>
      </c>
      <c r="K3" s="8" t="s">
        <v>62</v>
      </c>
      <c r="M3" s="7" t="s">
        <v>16</v>
      </c>
      <c r="N3" s="8" t="s">
        <v>63</v>
      </c>
      <c r="P3" s="7" t="s">
        <v>19</v>
      </c>
      <c r="Q3" s="8" t="s">
        <v>64</v>
      </c>
      <c r="S3" s="7" t="s">
        <v>21</v>
      </c>
      <c r="T3" s="9" t="s">
        <v>65</v>
      </c>
    </row>
    <row r="4" spans="1:20" x14ac:dyDescent="0.3">
      <c r="A4" s="10">
        <v>1</v>
      </c>
      <c r="B4" s="11">
        <v>20</v>
      </c>
      <c r="D4" s="10">
        <v>1</v>
      </c>
      <c r="E4" s="14">
        <v>10</v>
      </c>
      <c r="G4" s="10">
        <v>1</v>
      </c>
      <c r="H4" s="14">
        <v>10</v>
      </c>
      <c r="J4" s="10">
        <v>1</v>
      </c>
      <c r="K4" s="14">
        <v>10</v>
      </c>
      <c r="M4" s="2">
        <v>12</v>
      </c>
      <c r="N4" s="3">
        <v>0</v>
      </c>
      <c r="P4" s="2">
        <v>3.6</v>
      </c>
      <c r="Q4" s="3">
        <v>0</v>
      </c>
      <c r="S4" s="2" t="s">
        <v>66</v>
      </c>
      <c r="T4" s="3">
        <v>-10</v>
      </c>
    </row>
    <row r="5" spans="1:20" ht="15" thickBot="1" x14ac:dyDescent="0.35">
      <c r="A5" s="26" t="s">
        <v>67</v>
      </c>
      <c r="B5" s="68">
        <v>8</v>
      </c>
      <c r="D5" s="2">
        <v>2</v>
      </c>
      <c r="E5" s="4">
        <v>8</v>
      </c>
      <c r="G5" s="2">
        <v>2</v>
      </c>
      <c r="H5" s="4">
        <v>8</v>
      </c>
      <c r="J5" s="2">
        <v>2</v>
      </c>
      <c r="K5" s="4">
        <v>8</v>
      </c>
      <c r="M5" s="2">
        <v>13</v>
      </c>
      <c r="N5" s="3">
        <v>0</v>
      </c>
      <c r="P5" s="2">
        <v>4</v>
      </c>
      <c r="Q5" s="3">
        <v>0</v>
      </c>
      <c r="S5" s="12" t="s">
        <v>22</v>
      </c>
      <c r="T5" s="13">
        <v>0</v>
      </c>
    </row>
    <row r="6" spans="1:20" ht="15" thickBot="1" x14ac:dyDescent="0.35">
      <c r="A6" s="12">
        <v>2</v>
      </c>
      <c r="B6" s="13">
        <v>0</v>
      </c>
      <c r="D6" s="2">
        <v>3</v>
      </c>
      <c r="E6" s="4">
        <v>6</v>
      </c>
      <c r="G6" s="2">
        <v>3</v>
      </c>
      <c r="H6" s="4">
        <v>6</v>
      </c>
      <c r="J6" s="2">
        <v>3</v>
      </c>
      <c r="K6" s="4">
        <v>6</v>
      </c>
      <c r="M6" s="2">
        <v>14</v>
      </c>
      <c r="N6" s="3">
        <v>0</v>
      </c>
      <c r="P6" s="2">
        <v>4.5</v>
      </c>
      <c r="Q6" s="3">
        <v>0</v>
      </c>
    </row>
    <row r="7" spans="1:20" x14ac:dyDescent="0.3">
      <c r="D7" s="2">
        <v>4</v>
      </c>
      <c r="E7" s="4">
        <v>4</v>
      </c>
      <c r="G7" s="2">
        <v>4</v>
      </c>
      <c r="H7" s="4">
        <v>4</v>
      </c>
      <c r="J7" s="2">
        <v>4</v>
      </c>
      <c r="K7" s="4">
        <v>4</v>
      </c>
      <c r="M7" s="2">
        <v>15</v>
      </c>
      <c r="N7" s="3">
        <v>2</v>
      </c>
      <c r="P7" s="2">
        <v>5</v>
      </c>
      <c r="Q7" s="3">
        <v>2</v>
      </c>
    </row>
    <row r="8" spans="1:20" x14ac:dyDescent="0.3">
      <c r="D8" s="2">
        <v>5</v>
      </c>
      <c r="E8" s="4">
        <v>2</v>
      </c>
      <c r="G8" s="2">
        <v>5</v>
      </c>
      <c r="H8" s="3">
        <v>2</v>
      </c>
      <c r="J8" s="2">
        <v>5</v>
      </c>
      <c r="K8" s="3">
        <v>2</v>
      </c>
      <c r="M8" s="2">
        <v>16</v>
      </c>
      <c r="N8" s="3">
        <v>4</v>
      </c>
      <c r="P8" s="2">
        <v>5.5</v>
      </c>
      <c r="Q8" s="3">
        <v>4</v>
      </c>
    </row>
    <row r="9" spans="1:20" x14ac:dyDescent="0.3">
      <c r="D9" s="2">
        <v>6</v>
      </c>
      <c r="E9" s="4">
        <v>0</v>
      </c>
      <c r="G9" s="2">
        <v>6</v>
      </c>
      <c r="H9" s="3">
        <v>0</v>
      </c>
      <c r="J9" s="2">
        <v>6</v>
      </c>
      <c r="K9" s="3">
        <v>0</v>
      </c>
      <c r="M9" s="2">
        <v>17</v>
      </c>
      <c r="N9" s="3">
        <v>6</v>
      </c>
      <c r="P9" s="2">
        <v>6</v>
      </c>
      <c r="Q9" s="3">
        <v>6</v>
      </c>
    </row>
    <row r="10" spans="1:20" x14ac:dyDescent="0.3">
      <c r="D10" s="2">
        <v>7</v>
      </c>
      <c r="E10" s="4">
        <v>0</v>
      </c>
      <c r="G10" s="2">
        <v>7</v>
      </c>
      <c r="H10" s="3">
        <v>0</v>
      </c>
      <c r="J10" s="2">
        <v>7</v>
      </c>
      <c r="K10" s="3">
        <v>0</v>
      </c>
      <c r="M10" s="2">
        <v>18</v>
      </c>
      <c r="N10" s="3">
        <v>8</v>
      </c>
      <c r="P10" s="2">
        <v>6.6</v>
      </c>
      <c r="Q10" s="3">
        <v>8</v>
      </c>
    </row>
    <row r="11" spans="1:20" ht="15" thickBot="1" x14ac:dyDescent="0.35">
      <c r="D11" s="12">
        <v>8</v>
      </c>
      <c r="E11" s="15">
        <v>0</v>
      </c>
      <c r="G11" s="12">
        <v>8</v>
      </c>
      <c r="H11" s="13">
        <v>0</v>
      </c>
      <c r="J11" s="12">
        <v>8</v>
      </c>
      <c r="K11" s="13">
        <v>0</v>
      </c>
      <c r="M11" s="5" t="s">
        <v>17</v>
      </c>
      <c r="N11" s="6">
        <v>10</v>
      </c>
      <c r="P11" s="5">
        <v>7.5</v>
      </c>
      <c r="Q11" s="6">
        <v>10</v>
      </c>
    </row>
    <row r="12" spans="1:20" x14ac:dyDescent="0.3">
      <c r="A12" s="72"/>
    </row>
    <row r="15" spans="1:20" ht="23.4" x14ac:dyDescent="0.45">
      <c r="A15" s="18" t="s">
        <v>68</v>
      </c>
      <c r="G15" s="18"/>
    </row>
    <row r="16" spans="1:20" ht="15" thickBot="1" x14ac:dyDescent="0.35"/>
    <row r="17" spans="1:17" ht="58.2" thickBot="1" x14ac:dyDescent="0.35">
      <c r="A17" s="7" t="s">
        <v>69</v>
      </c>
      <c r="B17" s="8" t="s">
        <v>70</v>
      </c>
      <c r="D17" s="30" t="s">
        <v>71</v>
      </c>
      <c r="E17" s="31" t="s">
        <v>72</v>
      </c>
      <c r="G17" s="30" t="s">
        <v>73</v>
      </c>
      <c r="H17" s="32" t="s">
        <v>74</v>
      </c>
      <c r="I17" s="142" t="s">
        <v>75</v>
      </c>
      <c r="J17" s="143"/>
      <c r="K17" s="144"/>
      <c r="P17"/>
      <c r="Q17"/>
    </row>
    <row r="18" spans="1:17" ht="43.2" x14ac:dyDescent="0.3">
      <c r="A18" s="2" t="s">
        <v>30</v>
      </c>
      <c r="B18" s="68">
        <v>4</v>
      </c>
      <c r="D18" s="10" t="s">
        <v>32</v>
      </c>
      <c r="E18" s="69">
        <v>5</v>
      </c>
      <c r="G18" s="2" t="s">
        <v>35</v>
      </c>
      <c r="H18" s="70">
        <v>3</v>
      </c>
      <c r="I18" s="145" t="s">
        <v>76</v>
      </c>
      <c r="J18" s="145"/>
      <c r="K18" s="146"/>
      <c r="P18"/>
      <c r="Q18"/>
    </row>
    <row r="19" spans="1:17" ht="29.4" thickBot="1" x14ac:dyDescent="0.35">
      <c r="A19" s="12" t="s">
        <v>77</v>
      </c>
      <c r="B19" s="13">
        <v>0</v>
      </c>
      <c r="D19" s="2" t="s">
        <v>78</v>
      </c>
      <c r="E19" s="68">
        <v>3</v>
      </c>
      <c r="G19" s="2" t="s">
        <v>79</v>
      </c>
      <c r="H19" s="70">
        <v>2</v>
      </c>
      <c r="I19" s="147" t="s">
        <v>80</v>
      </c>
      <c r="J19" s="147"/>
      <c r="K19" s="148"/>
      <c r="P19"/>
      <c r="Q19"/>
    </row>
    <row r="20" spans="1:17" ht="15" thickBot="1" x14ac:dyDescent="0.35">
      <c r="D20" s="2" t="s">
        <v>81</v>
      </c>
      <c r="E20" s="68">
        <v>2</v>
      </c>
      <c r="G20" s="12" t="s">
        <v>82</v>
      </c>
      <c r="H20" s="25">
        <v>0</v>
      </c>
      <c r="I20" s="149" t="s">
        <v>83</v>
      </c>
      <c r="J20" s="149"/>
      <c r="K20" s="150"/>
    </row>
    <row r="21" spans="1:17" ht="15.75" customHeight="1" x14ac:dyDescent="0.3">
      <c r="D21" s="2" t="s">
        <v>84</v>
      </c>
      <c r="E21" s="3">
        <v>0</v>
      </c>
      <c r="I21" s="141"/>
      <c r="J21" s="141"/>
      <c r="K21" s="141"/>
    </row>
    <row r="22" spans="1:17" ht="15.75" customHeight="1" x14ac:dyDescent="0.3">
      <c r="D22" s="2" t="s">
        <v>85</v>
      </c>
      <c r="E22" s="3">
        <v>0</v>
      </c>
      <c r="I22" s="141"/>
      <c r="J22" s="141"/>
      <c r="K22" s="141"/>
    </row>
    <row r="23" spans="1:17" ht="15.75" customHeight="1" x14ac:dyDescent="0.3">
      <c r="D23" s="2" t="s">
        <v>86</v>
      </c>
      <c r="E23" s="3">
        <v>0</v>
      </c>
    </row>
    <row r="24" spans="1:17" ht="15.75" customHeight="1" thickBot="1" x14ac:dyDescent="0.35">
      <c r="D24" s="12" t="s">
        <v>87</v>
      </c>
      <c r="E24" s="13">
        <v>0</v>
      </c>
    </row>
    <row r="26" spans="1:17" x14ac:dyDescent="0.3">
      <c r="G26" s="19"/>
    </row>
    <row r="27" spans="1:17" x14ac:dyDescent="0.3">
      <c r="G27" s="19"/>
      <c r="H27" s="19"/>
      <c r="I27" s="19"/>
      <c r="J27" s="19"/>
      <c r="K27" s="19"/>
      <c r="L27" s="19"/>
      <c r="M27" s="19"/>
      <c r="N27" s="19"/>
      <c r="O27" s="19"/>
      <c r="P27" s="19"/>
      <c r="Q27" s="19"/>
    </row>
    <row r="29" spans="1:17" x14ac:dyDescent="0.3">
      <c r="G29" s="19"/>
      <c r="I29" s="19"/>
      <c r="J29" s="19"/>
      <c r="L29" s="19"/>
      <c r="M29" s="19"/>
      <c r="O29" s="19"/>
      <c r="P29" s="19"/>
      <c r="Q29" s="21"/>
    </row>
  </sheetData>
  <mergeCells count="6">
    <mergeCell ref="I22:K22"/>
    <mergeCell ref="I17:K17"/>
    <mergeCell ref="I18:K18"/>
    <mergeCell ref="I19:K19"/>
    <mergeCell ref="I20:K20"/>
    <mergeCell ref="I21:K21"/>
  </mergeCells>
  <phoneticPr fontId="7"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33AB3-1A84-4251-8524-C7C5264A1837}">
  <dimension ref="B2:D13"/>
  <sheetViews>
    <sheetView zoomScale="94" zoomScaleNormal="120" workbookViewId="0">
      <selection activeCell="D10" sqref="D10"/>
    </sheetView>
  </sheetViews>
  <sheetFormatPr defaultRowHeight="17.25" customHeight="1" x14ac:dyDescent="0.3"/>
  <cols>
    <col min="2" max="2" width="24.44140625" customWidth="1"/>
    <col min="3" max="3" width="32.5546875" customWidth="1"/>
    <col min="4" max="4" width="103.5546875" customWidth="1"/>
  </cols>
  <sheetData>
    <row r="2" spans="2:4" ht="17.25" customHeight="1" x14ac:dyDescent="0.3">
      <c r="B2" s="28" t="s">
        <v>88</v>
      </c>
      <c r="C2" s="28" t="s">
        <v>89</v>
      </c>
      <c r="D2" s="28" t="s">
        <v>90</v>
      </c>
    </row>
    <row r="3" spans="2:4" ht="44.25" customHeight="1" x14ac:dyDescent="0.3">
      <c r="B3" s="22" t="s">
        <v>91</v>
      </c>
      <c r="C3" s="22" t="s">
        <v>6</v>
      </c>
      <c r="D3" s="86" t="s">
        <v>92</v>
      </c>
    </row>
    <row r="4" spans="2:4" ht="14.4" x14ac:dyDescent="0.3">
      <c r="B4" s="22" t="s">
        <v>9</v>
      </c>
      <c r="C4" s="22" t="s">
        <v>10</v>
      </c>
      <c r="D4" s="22" t="s">
        <v>93</v>
      </c>
    </row>
    <row r="5" spans="2:4" ht="14.4" x14ac:dyDescent="0.3">
      <c r="B5" s="22" t="s">
        <v>11</v>
      </c>
      <c r="C5" s="22" t="s">
        <v>12</v>
      </c>
      <c r="D5" s="22" t="s">
        <v>93</v>
      </c>
    </row>
    <row r="6" spans="2:4" ht="14.4" x14ac:dyDescent="0.3">
      <c r="B6" s="22" t="s">
        <v>13</v>
      </c>
      <c r="C6" s="22" t="s">
        <v>14</v>
      </c>
      <c r="D6" s="22" t="s">
        <v>93</v>
      </c>
    </row>
    <row r="7" spans="2:4" ht="14.4" x14ac:dyDescent="0.3">
      <c r="B7" s="22" t="s">
        <v>15</v>
      </c>
      <c r="C7" s="22" t="s">
        <v>16</v>
      </c>
      <c r="D7" s="22" t="s">
        <v>93</v>
      </c>
    </row>
    <row r="8" spans="2:4" ht="14.4" x14ac:dyDescent="0.3">
      <c r="B8" s="22" t="s">
        <v>18</v>
      </c>
      <c r="C8" s="22" t="s">
        <v>19</v>
      </c>
      <c r="D8" s="22" t="s">
        <v>93</v>
      </c>
    </row>
    <row r="9" spans="2:4" ht="72" x14ac:dyDescent="0.3">
      <c r="B9" s="22" t="s">
        <v>20</v>
      </c>
      <c r="C9" s="22" t="s">
        <v>94</v>
      </c>
      <c r="D9" s="22" t="s">
        <v>95</v>
      </c>
    </row>
    <row r="10" spans="2:4" ht="14.4" x14ac:dyDescent="0.3">
      <c r="B10" s="22" t="s">
        <v>20</v>
      </c>
      <c r="C10" s="22" t="s">
        <v>21</v>
      </c>
      <c r="D10" s="86" t="s">
        <v>96</v>
      </c>
    </row>
    <row r="11" spans="2:4" ht="244.8" x14ac:dyDescent="0.3">
      <c r="B11" s="22" t="s">
        <v>20</v>
      </c>
      <c r="C11" s="23" t="s">
        <v>97</v>
      </c>
      <c r="D11" s="22" t="s">
        <v>98</v>
      </c>
    </row>
    <row r="12" spans="2:4" ht="93.75" customHeight="1" x14ac:dyDescent="0.3">
      <c r="B12" s="22" t="s">
        <v>20</v>
      </c>
      <c r="C12" s="22" t="s">
        <v>99</v>
      </c>
      <c r="D12" s="27" t="s">
        <v>100</v>
      </c>
    </row>
    <row r="13" spans="2:4" ht="17.25" customHeight="1" x14ac:dyDescent="0.3">
      <c r="D13" s="1"/>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3FC97-DF2A-4220-B119-E70162432D72}">
  <dimension ref="K4:M23"/>
  <sheetViews>
    <sheetView workbookViewId="0">
      <selection activeCell="K13" sqref="K13:L23"/>
    </sheetView>
  </sheetViews>
  <sheetFormatPr defaultRowHeight="14.4" x14ac:dyDescent="0.3"/>
  <cols>
    <col min="12" max="12" width="55.5546875" bestFit="1" customWidth="1"/>
  </cols>
  <sheetData>
    <row r="4" spans="11:13" x14ac:dyDescent="0.3">
      <c r="K4" s="24" t="s">
        <v>101</v>
      </c>
      <c r="L4" s="24" t="s">
        <v>75</v>
      </c>
      <c r="M4" s="24" t="s">
        <v>2</v>
      </c>
    </row>
    <row r="5" spans="11:13" x14ac:dyDescent="0.3">
      <c r="K5" t="s">
        <v>35</v>
      </c>
      <c r="L5" t="s">
        <v>76</v>
      </c>
      <c r="M5" s="35">
        <v>3</v>
      </c>
    </row>
    <row r="6" spans="11:13" x14ac:dyDescent="0.3">
      <c r="K6" t="s">
        <v>79</v>
      </c>
      <c r="L6" t="s">
        <v>80</v>
      </c>
      <c r="M6" s="35">
        <v>2</v>
      </c>
    </row>
    <row r="7" spans="11:13" x14ac:dyDescent="0.3">
      <c r="K7" t="s">
        <v>82</v>
      </c>
      <c r="L7" t="s">
        <v>83</v>
      </c>
      <c r="M7" s="29"/>
    </row>
    <row r="9" spans="11:13" x14ac:dyDescent="0.3">
      <c r="K9" t="s">
        <v>102</v>
      </c>
    </row>
    <row r="12" spans="11:13" x14ac:dyDescent="0.3">
      <c r="K12" s="24" t="s">
        <v>103</v>
      </c>
    </row>
    <row r="13" spans="11:13" ht="15" customHeight="1" x14ac:dyDescent="0.3">
      <c r="K13" s="151" t="s">
        <v>104</v>
      </c>
      <c r="L13" s="151"/>
    </row>
    <row r="14" spans="11:13" x14ac:dyDescent="0.3">
      <c r="K14" s="151"/>
      <c r="L14" s="151"/>
    </row>
    <row r="15" spans="11:13" x14ac:dyDescent="0.3">
      <c r="K15" s="151"/>
      <c r="L15" s="151"/>
    </row>
    <row r="16" spans="11:13" x14ac:dyDescent="0.3">
      <c r="K16" s="151"/>
      <c r="L16" s="151"/>
    </row>
    <row r="17" spans="11:12" x14ac:dyDescent="0.3">
      <c r="K17" s="151"/>
      <c r="L17" s="151"/>
    </row>
    <row r="18" spans="11:12" x14ac:dyDescent="0.3">
      <c r="K18" s="151"/>
      <c r="L18" s="151"/>
    </row>
    <row r="19" spans="11:12" x14ac:dyDescent="0.3">
      <c r="K19" s="151"/>
      <c r="L19" s="151"/>
    </row>
    <row r="20" spans="11:12" x14ac:dyDescent="0.3">
      <c r="K20" s="151"/>
      <c r="L20" s="151"/>
    </row>
    <row r="21" spans="11:12" x14ac:dyDescent="0.3">
      <c r="K21" s="151"/>
      <c r="L21" s="151"/>
    </row>
    <row r="22" spans="11:12" x14ac:dyDescent="0.3">
      <c r="K22" s="151"/>
      <c r="L22" s="151"/>
    </row>
    <row r="23" spans="11:12" x14ac:dyDescent="0.3">
      <c r="K23" s="151"/>
      <c r="L23" s="151"/>
    </row>
  </sheetData>
  <mergeCells count="1">
    <mergeCell ref="K13:L23"/>
  </mergeCells>
  <phoneticPr fontId="7" type="noConversion"/>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Rekensysteem</vt:lpstr>
      <vt:lpstr>Opzoeklijst</vt:lpstr>
      <vt:lpstr>Uitleg - defenitie</vt:lpstr>
      <vt:lpstr>Regio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2024-04-18T18:38:23Z</dcterms:created>
  <dcterms:modified xsi:type="dcterms:W3CDTF">2025-06-16T08:12:04Z</dcterms:modified>
  <cp:category/>
  <cp:contentStatus/>
</cp:coreProperties>
</file>